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VISITEURS" sheetId="1" r:id="rId1"/>
    <sheet name="TOURISTES-AGENCE" sheetId="4" r:id="rId2"/>
    <sheet name="CAP TRANS AERIEN" sheetId="2" r:id="rId3"/>
    <sheet name="PREV CT" sheetId="3" r:id="rId4"/>
  </sheets>
  <calcPr calcId="125725"/>
</workbook>
</file>

<file path=xl/calcChain.xml><?xml version="1.0" encoding="utf-8"?>
<calcChain xmlns="http://schemas.openxmlformats.org/spreadsheetml/2006/main">
  <c r="B24" i="1"/>
  <c r="B4" s="1"/>
  <c r="B8"/>
  <c r="B9"/>
  <c r="E3" i="2"/>
  <c r="F18" i="4"/>
  <c r="B17" i="3" l="1"/>
  <c r="E3" i="4" l="1"/>
  <c r="D17" i="3" l="1"/>
  <c r="B26" i="1"/>
  <c r="B10"/>
  <c r="B6" l="1"/>
  <c r="A25" i="4" l="1"/>
  <c r="B25" l="1"/>
  <c r="E25" l="1"/>
  <c r="D20" i="3"/>
  <c r="B20"/>
  <c r="F20" i="4"/>
  <c r="A27"/>
  <c r="A26"/>
  <c r="F21"/>
  <c r="C31"/>
  <c r="D31"/>
  <c r="E31"/>
  <c r="F31"/>
  <c r="G31"/>
  <c r="H31"/>
  <c r="I31"/>
  <c r="J31"/>
  <c r="B31"/>
  <c r="E30"/>
  <c r="H30"/>
  <c r="B30"/>
  <c r="B25" i="1"/>
  <c r="C27"/>
  <c r="C31" s="1"/>
  <c r="C11"/>
  <c r="C15" s="1"/>
  <c r="C19" s="1"/>
  <c r="D32"/>
  <c r="D14"/>
  <c r="A9"/>
  <c r="A13"/>
  <c r="D15" s="1"/>
  <c r="D27" i="4" l="1"/>
  <c r="B27"/>
  <c r="B5" i="1"/>
  <c r="A17"/>
  <c r="A21" s="1"/>
  <c r="A25" s="1"/>
  <c r="A29" s="1"/>
  <c r="A33" s="1"/>
  <c r="D33" s="1"/>
  <c r="F13"/>
  <c r="F31" s="1"/>
  <c r="D26" i="4"/>
  <c r="B26"/>
  <c r="C26"/>
  <c r="E26"/>
  <c r="C27"/>
  <c r="C25"/>
  <c r="D25"/>
  <c r="E27"/>
  <c r="F26" l="1"/>
  <c r="F25"/>
  <c r="F27"/>
</calcChain>
</file>

<file path=xl/sharedStrings.xml><?xml version="1.0" encoding="utf-8"?>
<sst xmlns="http://schemas.openxmlformats.org/spreadsheetml/2006/main" count="213" uniqueCount="127">
  <si>
    <t>FLUX</t>
  </si>
  <si>
    <t>MOIS</t>
  </si>
  <si>
    <t>EN GLISSEMENT SUR 12 MOIS</t>
  </si>
  <si>
    <t>LE FLUX DE VISITEURS TOURISTIQUES</t>
  </si>
  <si>
    <t>Flux</t>
  </si>
  <si>
    <t>Les croisiéristes (1)</t>
  </si>
  <si>
    <t>Les excursionnistes tête de ligne (2)</t>
  </si>
  <si>
    <t>Les autres excursionnistes (3)</t>
  </si>
  <si>
    <t>LES EXURSIONNISTES (1+2+3)</t>
  </si>
  <si>
    <t>LE FLUX DE NAVIRES DE CROISIERE</t>
  </si>
  <si>
    <t>LES TOURISTES (1+2)</t>
  </si>
  <si>
    <t>Les plaisanciers (2)</t>
  </si>
  <si>
    <t>LE FLUX DE NAVIRES DE PLAISANCE</t>
  </si>
  <si>
    <t>TOTAL DEPUIS JANVIER 2017</t>
  </si>
  <si>
    <t>Les Touriste de séjour(1)</t>
  </si>
  <si>
    <t>MARCHES</t>
  </si>
  <si>
    <t>TOTAL</t>
  </si>
  <si>
    <t>Martinique</t>
  </si>
  <si>
    <t>Guadeloupe</t>
  </si>
  <si>
    <t xml:space="preserve">Réservation à 3 mois </t>
  </si>
  <si>
    <t xml:space="preserve">Réservation à 6 mois </t>
  </si>
  <si>
    <t>Var.%</t>
  </si>
  <si>
    <t>TOTAL INTERNATIONAL</t>
  </si>
  <si>
    <t>France</t>
  </si>
  <si>
    <t>U.S.A.</t>
  </si>
  <si>
    <t>Germany</t>
  </si>
  <si>
    <t>Canada</t>
  </si>
  <si>
    <t>Italy</t>
  </si>
  <si>
    <t>Switzerland</t>
  </si>
  <si>
    <t>Belgium</t>
  </si>
  <si>
    <t>OTHERS</t>
  </si>
  <si>
    <t>Mois</t>
  </si>
  <si>
    <t>%</t>
  </si>
  <si>
    <t>MARTINIQUE GUADELOUPE</t>
  </si>
  <si>
    <t>Total</t>
  </si>
  <si>
    <t>Canaux de distribution - Agence</t>
  </si>
  <si>
    <t xml:space="preserve">Corporate </t>
  </si>
  <si>
    <t>Autres</t>
  </si>
  <si>
    <t xml:space="preserve">Détail </t>
  </si>
  <si>
    <t>En Ligne</t>
  </si>
  <si>
    <t>Paris (FR)</t>
  </si>
  <si>
    <t>Pointe-A-Pitre (GP)</t>
  </si>
  <si>
    <t>Cayenne (GF)</t>
  </si>
  <si>
    <t>St Lucia (LC)</t>
  </si>
  <si>
    <t>Montreal (CA)</t>
  </si>
  <si>
    <t>New York City (US)</t>
  </si>
  <si>
    <t>Frankfurt (DE)</t>
  </si>
  <si>
    <t>Bridgetown (BB)</t>
  </si>
  <si>
    <t>Miami (US)</t>
  </si>
  <si>
    <t>Havana (CU)</t>
  </si>
  <si>
    <t>LES CAPACITES DE TRANSPORT AERIEN EN SIEGES</t>
  </si>
  <si>
    <t>Var (%) période précédente</t>
  </si>
  <si>
    <t>Glissement Annuel</t>
  </si>
  <si>
    <t>Allemagne</t>
  </si>
  <si>
    <t>Belgique</t>
  </si>
  <si>
    <t xml:space="preserve">PREVISIONS DE FREQUENTATION A 6 MOIS </t>
  </si>
  <si>
    <t>Share</t>
  </si>
  <si>
    <t>LES CAPACITES FUTURES DE TRANSPORT AERIEN EN SIEGES</t>
  </si>
  <si>
    <t>Suisse</t>
  </si>
  <si>
    <t>3 Prochains Mois</t>
  </si>
  <si>
    <t>6 Prochains Mois</t>
  </si>
  <si>
    <t>Munich (DE)</t>
  </si>
  <si>
    <t xml:space="preserve">Var % </t>
  </si>
  <si>
    <t>+ 2,7</t>
  </si>
  <si>
    <t>Ft Lauderdale (US)</t>
  </si>
  <si>
    <t>Providence (US)</t>
  </si>
  <si>
    <t>+ 1,2</t>
  </si>
  <si>
    <t>+ 2,8</t>
  </si>
  <si>
    <t>Punta Cana (DO)</t>
  </si>
  <si>
    <t>Toulouse (FR)</t>
  </si>
  <si>
    <t>Bordeaux (FR)</t>
  </si>
  <si>
    <t>18/17 en %</t>
  </si>
  <si>
    <t>St Maarten (SX)</t>
  </si>
  <si>
    <t>Lille (FR)</t>
  </si>
  <si>
    <t>+ 66,8</t>
  </si>
  <si>
    <t>+ 68,7</t>
  </si>
  <si>
    <t>- 5,8</t>
  </si>
  <si>
    <t>Bonaire (BQ)</t>
  </si>
  <si>
    <t>Curaçao (CW)</t>
  </si>
  <si>
    <t>Antigua (AG)</t>
  </si>
  <si>
    <t>Port Of Spain (TT)</t>
  </si>
  <si>
    <t>Mai - Juillet 2018</t>
  </si>
  <si>
    <t>Mai - Octobre 2018</t>
  </si>
  <si>
    <t>LE FLUX DE VISITEURS TOURISTIQUES DE JUIN 2018</t>
  </si>
  <si>
    <t>+ 87,1</t>
  </si>
  <si>
    <t>+ 54,7</t>
  </si>
  <si>
    <t>- 100,0</t>
  </si>
  <si>
    <t>+ 100,6</t>
  </si>
  <si>
    <t>+ 76,1</t>
  </si>
  <si>
    <t>nd</t>
  </si>
  <si>
    <t>+ 9,1</t>
  </si>
  <si>
    <t>- 0,4</t>
  </si>
  <si>
    <t>+ 9,0</t>
  </si>
  <si>
    <t>- 80,7</t>
  </si>
  <si>
    <t>+ 51,7</t>
  </si>
  <si>
    <t>+ 79,0</t>
  </si>
  <si>
    <t>- 2,0</t>
  </si>
  <si>
    <t>- 0,3</t>
  </si>
  <si>
    <t>+ 0,1</t>
  </si>
  <si>
    <t>+ 23,8</t>
  </si>
  <si>
    <t>+ 31,2</t>
  </si>
  <si>
    <t>+ 18,6</t>
  </si>
  <si>
    <t>+ 10,6</t>
  </si>
  <si>
    <t>-0,2</t>
  </si>
  <si>
    <t>LA FREQUENTATION TOURISTIQUE-AGENCE EN JUIN 2018</t>
  </si>
  <si>
    <t>Juil 17-Juin 18</t>
  </si>
  <si>
    <t xml:space="preserve">Mai </t>
  </si>
  <si>
    <t>Juin</t>
  </si>
  <si>
    <t>Janvier 18-Juin 18</t>
  </si>
  <si>
    <t>Juin 18</t>
  </si>
  <si>
    <t>Jan-Juin 18</t>
  </si>
  <si>
    <t>+ 1,5</t>
  </si>
  <si>
    <t>+ 11,0</t>
  </si>
  <si>
    <t>+ 23,7</t>
  </si>
  <si>
    <t>- 0,5</t>
  </si>
  <si>
    <t>+ 11,1</t>
  </si>
  <si>
    <t>Nantes (FR)</t>
  </si>
  <si>
    <t>Brest (FR)</t>
  </si>
  <si>
    <t>Juil-Sept 18</t>
  </si>
  <si>
    <t>Juil-Dec 18</t>
  </si>
  <si>
    <t xml:space="preserve">TOTAL </t>
  </si>
  <si>
    <t>PREVISION DU FLUX  DE SEJOUR SUR LES 6 PROCHAINS MOIS : - 0,9 %</t>
  </si>
  <si>
    <t>PREVISION DU FLUX  DE CROISIERISTES SUR LES 6 PROCHAINS MOIS : - 50,7 %</t>
  </si>
  <si>
    <t>- 23,2</t>
  </si>
  <si>
    <t>+ 22,9</t>
  </si>
  <si>
    <t>+ 29,7</t>
  </si>
  <si>
    <t>LES RESERVATIONS EN AGENCE EFFECTUEES AU TERME DU MOIS DE JUIN 2018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</si>
</sst>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%;[Color46]\-0.0%"/>
  </numFmts>
  <fonts count="31"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b/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indexed="48"/>
      <name val="Comic Sans MS"/>
      <family val="4"/>
    </font>
    <font>
      <sz val="10"/>
      <color theme="1"/>
      <name val="Comic Sans MS"/>
      <family val="4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indexed="4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</font>
    <font>
      <b/>
      <sz val="18"/>
      <color rgb="FF0000FF"/>
      <name val="Calibri"/>
      <family val="2"/>
    </font>
    <font>
      <b/>
      <sz val="12"/>
      <name val="Calibri"/>
      <family val="2"/>
    </font>
    <font>
      <b/>
      <sz val="18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6"/>
      <color rgb="FF0000FF"/>
      <name val="Calibri"/>
      <family val="2"/>
      <scheme val="minor"/>
    </font>
    <font>
      <b/>
      <sz val="11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rgb="FFADD8E6"/>
      </patternFill>
    </fill>
    <fill>
      <patternFill patternType="solid">
        <fgColor theme="0"/>
        <bgColor rgb="FFADD8E6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1" fillId="0" borderId="0" xfId="0" applyFont="1"/>
    <xf numFmtId="3" fontId="7" fillId="0" borderId="40" xfId="0" applyNumberFormat="1" applyFont="1" applyBorder="1" applyAlignment="1">
      <alignment horizontal="center" vertical="center"/>
    </xf>
    <xf numFmtId="166" fontId="7" fillId="0" borderId="40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49" xfId="0" applyFont="1" applyFill="1" applyBorder="1"/>
    <xf numFmtId="0" fontId="2" fillId="0" borderId="27" xfId="0" applyFont="1" applyFill="1" applyBorder="1"/>
    <xf numFmtId="0" fontId="0" fillId="0" borderId="41" xfId="0" applyBorder="1"/>
    <xf numFmtId="0" fontId="0" fillId="0" borderId="41" xfId="0" applyFont="1" applyFill="1" applyBorder="1"/>
    <xf numFmtId="0" fontId="3" fillId="0" borderId="41" xfId="0" applyFont="1" applyFill="1" applyBorder="1"/>
    <xf numFmtId="0" fontId="3" fillId="0" borderId="0" xfId="0" applyFont="1" applyFill="1" applyBorder="1"/>
    <xf numFmtId="0" fontId="3" fillId="0" borderId="42" xfId="0" applyFont="1" applyFill="1" applyBorder="1"/>
    <xf numFmtId="0" fontId="0" fillId="0" borderId="0" xfId="0" applyFont="1" applyFill="1" applyBorder="1"/>
    <xf numFmtId="0" fontId="0" fillId="0" borderId="45" xfId="0" applyFont="1" applyFill="1" applyBorder="1"/>
    <xf numFmtId="0" fontId="3" fillId="0" borderId="45" xfId="0" applyFont="1" applyFill="1" applyBorder="1"/>
    <xf numFmtId="0" fontId="3" fillId="0" borderId="46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0" fontId="0" fillId="0" borderId="48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165" fontId="0" fillId="0" borderId="1" xfId="0" applyNumberFormat="1" applyFont="1" applyFill="1" applyBorder="1" applyAlignment="1">
      <alignment horizontal="center"/>
    </xf>
    <xf numFmtId="165" fontId="0" fillId="0" borderId="24" xfId="0" applyNumberFormat="1" applyFont="1" applyFill="1" applyBorder="1" applyAlignment="1">
      <alignment horizontal="center"/>
    </xf>
    <xf numFmtId="165" fontId="0" fillId="0" borderId="19" xfId="0" applyNumberFormat="1" applyFont="1" applyFill="1" applyBorder="1" applyAlignment="1">
      <alignment horizontal="center"/>
    </xf>
    <xf numFmtId="165" fontId="0" fillId="0" borderId="26" xfId="0" applyNumberFormat="1" applyFont="1" applyFill="1" applyBorder="1" applyAlignment="1">
      <alignment horizontal="center"/>
    </xf>
    <xf numFmtId="3" fontId="0" fillId="0" borderId="26" xfId="0" applyNumberFormat="1" applyFont="1" applyFill="1" applyBorder="1" applyAlignment="1">
      <alignment horizontal="center"/>
    </xf>
    <xf numFmtId="0" fontId="8" fillId="0" borderId="0" xfId="0" applyFont="1" applyFill="1"/>
    <xf numFmtId="0" fontId="9" fillId="3" borderId="32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0" fontId="11" fillId="0" borderId="24" xfId="0" applyFont="1" applyFill="1" applyBorder="1"/>
    <xf numFmtId="3" fontId="11" fillId="0" borderId="1" xfId="0" applyNumberFormat="1" applyFont="1" applyFill="1" applyBorder="1" applyAlignment="1">
      <alignment horizontal="center"/>
    </xf>
    <xf numFmtId="0" fontId="11" fillId="0" borderId="19" xfId="0" applyFont="1" applyFill="1" applyBorder="1"/>
    <xf numFmtId="3" fontId="11" fillId="0" borderId="26" xfId="0" applyNumberFormat="1" applyFont="1" applyFill="1" applyBorder="1" applyAlignment="1">
      <alignment horizontal="center"/>
    </xf>
    <xf numFmtId="0" fontId="12" fillId="2" borderId="24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2" fontId="12" fillId="2" borderId="25" xfId="0" quotePrefix="1" applyNumberFormat="1" applyFont="1" applyFill="1" applyBorder="1" applyAlignment="1">
      <alignment horizontal="center"/>
    </xf>
    <xf numFmtId="0" fontId="12" fillId="0" borderId="24" xfId="0" applyFont="1" applyFill="1" applyBorder="1"/>
    <xf numFmtId="3" fontId="12" fillId="0" borderId="1" xfId="0" applyNumberFormat="1" applyFont="1" applyFill="1" applyBorder="1" applyAlignment="1">
      <alignment horizontal="center"/>
    </xf>
    <xf numFmtId="164" fontId="12" fillId="0" borderId="25" xfId="0" quotePrefix="1" applyNumberFormat="1" applyFont="1" applyFill="1" applyBorder="1" applyAlignment="1">
      <alignment horizontal="center"/>
    </xf>
    <xf numFmtId="3" fontId="11" fillId="0" borderId="33" xfId="0" quotePrefix="1" applyNumberFormat="1" applyFont="1" applyFill="1" applyBorder="1" applyAlignment="1">
      <alignment horizontal="center"/>
    </xf>
    <xf numFmtId="0" fontId="12" fillId="3" borderId="23" xfId="0" applyFont="1" applyFill="1" applyBorder="1" applyAlignment="1">
      <alignment horizontal="left"/>
    </xf>
    <xf numFmtId="0" fontId="12" fillId="3" borderId="29" xfId="0" applyFont="1" applyFill="1" applyBorder="1" applyAlignment="1">
      <alignment horizontal="center"/>
    </xf>
    <xf numFmtId="2" fontId="12" fillId="3" borderId="22" xfId="0" quotePrefix="1" applyNumberFormat="1" applyFont="1" applyFill="1" applyBorder="1" applyAlignment="1">
      <alignment horizontal="center"/>
    </xf>
    <xf numFmtId="0" fontId="12" fillId="0" borderId="1" xfId="0" quotePrefix="1" applyFont="1" applyFill="1" applyBorder="1" applyAlignment="1">
      <alignment horizontal="center"/>
    </xf>
    <xf numFmtId="2" fontId="12" fillId="2" borderId="33" xfId="0" quotePrefix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5" fontId="11" fillId="0" borderId="25" xfId="0" quotePrefix="1" applyNumberFormat="1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165" fontId="11" fillId="0" borderId="18" xfId="0" quotePrefix="1" applyNumberFormat="1" applyFont="1" applyFill="1" applyBorder="1" applyAlignment="1">
      <alignment horizontal="center"/>
    </xf>
    <xf numFmtId="165" fontId="11" fillId="0" borderId="0" xfId="0" applyNumberFormat="1" applyFont="1" applyFill="1"/>
    <xf numFmtId="3" fontId="11" fillId="0" borderId="25" xfId="0" quotePrefix="1" applyNumberFormat="1" applyFont="1" applyFill="1" applyBorder="1" applyAlignment="1">
      <alignment horizontal="center"/>
    </xf>
    <xf numFmtId="0" fontId="12" fillId="3" borderId="34" xfId="0" applyFont="1" applyFill="1" applyBorder="1" applyAlignment="1">
      <alignment horizontal="left"/>
    </xf>
    <xf numFmtId="0" fontId="12" fillId="0" borderId="4" xfId="0" applyFont="1" applyFill="1" applyBorder="1"/>
    <xf numFmtId="3" fontId="12" fillId="0" borderId="1" xfId="0" quotePrefix="1" applyNumberFormat="1" applyFont="1" applyFill="1" applyBorder="1" applyAlignment="1">
      <alignment horizontal="center"/>
    </xf>
    <xf numFmtId="165" fontId="12" fillId="0" borderId="25" xfId="0" quotePrefix="1" applyNumberFormat="1" applyFont="1" applyFill="1" applyBorder="1" applyAlignment="1">
      <alignment horizontal="center"/>
    </xf>
    <xf numFmtId="0" fontId="11" fillId="0" borderId="4" xfId="0" applyFont="1" applyFill="1" applyBorder="1"/>
    <xf numFmtId="0" fontId="11" fillId="0" borderId="35" xfId="0" applyFont="1" applyFill="1" applyBorder="1"/>
    <xf numFmtId="0" fontId="13" fillId="0" borderId="30" xfId="0" applyFont="1" applyFill="1" applyBorder="1"/>
    <xf numFmtId="3" fontId="13" fillId="0" borderId="6" xfId="0" applyNumberFormat="1" applyFont="1" applyFill="1" applyBorder="1" applyAlignment="1">
      <alignment horizontal="center"/>
    </xf>
    <xf numFmtId="164" fontId="13" fillId="0" borderId="31" xfId="0" quotePrefix="1" applyNumberFormat="1" applyFont="1" applyFill="1" applyBorder="1" applyAlignment="1">
      <alignment horizontal="center"/>
    </xf>
    <xf numFmtId="0" fontId="14" fillId="0" borderId="24" xfId="0" applyFont="1" applyFill="1" applyBorder="1"/>
    <xf numFmtId="3" fontId="14" fillId="0" borderId="1" xfId="0" applyNumberFormat="1" applyFont="1" applyFill="1" applyBorder="1" applyAlignment="1">
      <alignment horizontal="center"/>
    </xf>
    <xf numFmtId="164" fontId="14" fillId="0" borderId="25" xfId="0" quotePrefix="1" applyNumberFormat="1" applyFont="1" applyFill="1" applyBorder="1" applyAlignment="1">
      <alignment horizontal="center"/>
    </xf>
    <xf numFmtId="0" fontId="14" fillId="0" borderId="19" xfId="0" applyFont="1" applyFill="1" applyBorder="1"/>
    <xf numFmtId="3" fontId="14" fillId="0" borderId="26" xfId="0" applyNumberFormat="1" applyFont="1" applyFill="1" applyBorder="1" applyAlignment="1">
      <alignment horizontal="center"/>
    </xf>
    <xf numFmtId="164" fontId="14" fillId="0" borderId="18" xfId="0" quotePrefix="1" applyNumberFormat="1" applyFont="1" applyFill="1" applyBorder="1" applyAlignment="1">
      <alignment horizontal="center"/>
    </xf>
    <xf numFmtId="0" fontId="16" fillId="3" borderId="21" xfId="0" applyFont="1" applyFill="1" applyBorder="1"/>
    <xf numFmtId="0" fontId="16" fillId="3" borderId="32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3" fontId="14" fillId="0" borderId="25" xfId="0" quotePrefix="1" applyNumberFormat="1" applyFont="1" applyFill="1" applyBorder="1" applyAlignment="1">
      <alignment horizontal="center"/>
    </xf>
    <xf numFmtId="3" fontId="6" fillId="4" borderId="50" xfId="0" applyNumberFormat="1" applyFont="1" applyFill="1" applyBorder="1" applyAlignment="1">
      <alignment horizontal="left" vertical="center"/>
    </xf>
    <xf numFmtId="3" fontId="6" fillId="4" borderId="43" xfId="0" applyNumberFormat="1" applyFont="1" applyFill="1" applyBorder="1" applyAlignment="1">
      <alignment horizontal="left" vertical="center"/>
    </xf>
    <xf numFmtId="3" fontId="6" fillId="4" borderId="44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horizontal="center" vertical="center"/>
    </xf>
    <xf numFmtId="166" fontId="7" fillId="0" borderId="26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166" fontId="7" fillId="0" borderId="18" xfId="0" applyNumberFormat="1" applyFont="1" applyBorder="1" applyAlignment="1">
      <alignment horizontal="center" vertical="center"/>
    </xf>
    <xf numFmtId="3" fontId="17" fillId="0" borderId="39" xfId="0" applyNumberFormat="1" applyFont="1" applyFill="1" applyBorder="1" applyAlignment="1">
      <alignment horizontal="center"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4" borderId="51" xfId="0" applyNumberFormat="1" applyFont="1" applyFill="1" applyBorder="1" applyAlignment="1">
      <alignment horizontal="center" vertical="center"/>
    </xf>
    <xf numFmtId="3" fontId="17" fillId="4" borderId="52" xfId="0" applyNumberFormat="1" applyFont="1" applyFill="1" applyBorder="1" applyAlignment="1">
      <alignment horizontal="center" vertical="center"/>
    </xf>
    <xf numFmtId="3" fontId="17" fillId="4" borderId="53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/>
    </xf>
    <xf numFmtId="3" fontId="0" fillId="0" borderId="30" xfId="0" applyNumberFormat="1" applyFon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3" fontId="9" fillId="0" borderId="31" xfId="0" applyNumberFormat="1" applyFont="1" applyFill="1" applyBorder="1" applyAlignment="1">
      <alignment horizontal="center"/>
    </xf>
    <xf numFmtId="3" fontId="7" fillId="0" borderId="30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31" xfId="0" applyNumberFormat="1" applyFont="1" applyBorder="1" applyAlignment="1">
      <alignment horizontal="center" vertical="center"/>
    </xf>
    <xf numFmtId="3" fontId="22" fillId="0" borderId="38" xfId="0" applyNumberFormat="1" applyFont="1" applyBorder="1" applyAlignment="1">
      <alignment horizontal="center" vertical="center"/>
    </xf>
    <xf numFmtId="166" fontId="22" fillId="0" borderId="55" xfId="0" applyNumberFormat="1" applyFont="1" applyBorder="1" applyAlignment="1">
      <alignment horizontal="center" vertical="center"/>
    </xf>
    <xf numFmtId="3" fontId="22" fillId="0" borderId="55" xfId="0" applyNumberFormat="1" applyFont="1" applyBorder="1" applyAlignment="1">
      <alignment horizontal="center" vertical="center"/>
    </xf>
    <xf numFmtId="166" fontId="22" fillId="0" borderId="36" xfId="0" applyNumberFormat="1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4" fillId="0" borderId="0" xfId="0" applyFont="1"/>
    <xf numFmtId="0" fontId="20" fillId="0" borderId="33" xfId="0" applyFont="1" applyFill="1" applyBorder="1" applyAlignment="1">
      <alignment horizontal="center" vertical="center"/>
    </xf>
    <xf numFmtId="3" fontId="22" fillId="4" borderId="38" xfId="0" applyNumberFormat="1" applyFont="1" applyFill="1" applyBorder="1" applyAlignment="1">
      <alignment horizontal="center" vertical="center"/>
    </xf>
    <xf numFmtId="3" fontId="22" fillId="4" borderId="55" xfId="0" applyNumberFormat="1" applyFont="1" applyFill="1" applyBorder="1" applyAlignment="1">
      <alignment horizontal="center" vertical="center"/>
    </xf>
    <xf numFmtId="3" fontId="22" fillId="4" borderId="36" xfId="0" applyNumberFormat="1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left" vertical="center"/>
    </xf>
    <xf numFmtId="3" fontId="25" fillId="0" borderId="6" xfId="0" applyNumberFormat="1" applyFont="1" applyBorder="1" applyAlignment="1">
      <alignment horizontal="center" vertical="center"/>
    </xf>
    <xf numFmtId="166" fontId="25" fillId="0" borderId="6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/>
    <xf numFmtId="0" fontId="27" fillId="0" borderId="0" xfId="0" applyFont="1"/>
    <xf numFmtId="0" fontId="27" fillId="0" borderId="5" xfId="0" applyFont="1" applyBorder="1"/>
    <xf numFmtId="166" fontId="25" fillId="0" borderId="7" xfId="0" applyNumberFormat="1" applyFont="1" applyBorder="1" applyAlignment="1">
      <alignment horizontal="center" vertical="center"/>
    </xf>
    <xf numFmtId="0" fontId="26" fillId="0" borderId="10" xfId="0" applyFont="1" applyFill="1" applyBorder="1"/>
    <xf numFmtId="0" fontId="27" fillId="0" borderId="61" xfId="0" applyFont="1" applyBorder="1"/>
    <xf numFmtId="3" fontId="22" fillId="4" borderId="62" xfId="0" applyNumberFormat="1" applyFont="1" applyFill="1" applyBorder="1" applyAlignment="1">
      <alignment horizontal="center" vertical="center"/>
    </xf>
    <xf numFmtId="3" fontId="22" fillId="4" borderId="63" xfId="0" applyNumberFormat="1" applyFont="1" applyFill="1" applyBorder="1" applyAlignment="1">
      <alignment horizontal="center" vertical="center"/>
    </xf>
    <xf numFmtId="3" fontId="22" fillId="4" borderId="64" xfId="0" applyNumberFormat="1" applyFont="1" applyFill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left" vertical="center"/>
    </xf>
    <xf numFmtId="166" fontId="25" fillId="0" borderId="9" xfId="0" applyNumberFormat="1" applyFont="1" applyBorder="1" applyAlignment="1">
      <alignment horizontal="center" vertical="center"/>
    </xf>
    <xf numFmtId="3" fontId="22" fillId="0" borderId="60" xfId="0" applyNumberFormat="1" applyFont="1" applyBorder="1" applyAlignment="1">
      <alignment horizontal="center" vertical="center"/>
    </xf>
    <xf numFmtId="166" fontId="22" fillId="0" borderId="60" xfId="0" applyNumberFormat="1" applyFont="1" applyBorder="1" applyAlignment="1">
      <alignment horizontal="center" vertical="center"/>
    </xf>
    <xf numFmtId="166" fontId="22" fillId="0" borderId="11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37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3" fontId="17" fillId="4" borderId="39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6" fontId="7" fillId="0" borderId="66" xfId="0" applyNumberFormat="1" applyFont="1" applyBorder="1" applyAlignment="1">
      <alignment horizontal="center" vertical="center"/>
    </xf>
    <xf numFmtId="3" fontId="9" fillId="0" borderId="67" xfId="0" applyNumberFormat="1" applyFont="1" applyFill="1" applyBorder="1" applyAlignment="1">
      <alignment horizontal="center"/>
    </xf>
    <xf numFmtId="0" fontId="9" fillId="0" borderId="49" xfId="0" applyFont="1" applyFill="1" applyBorder="1"/>
    <xf numFmtId="0" fontId="0" fillId="0" borderId="68" xfId="0" applyFont="1" applyFill="1" applyBorder="1"/>
    <xf numFmtId="0" fontId="9" fillId="0" borderId="28" xfId="0" applyFont="1" applyFill="1" applyBorder="1"/>
    <xf numFmtId="3" fontId="9" fillId="0" borderId="69" xfId="0" applyNumberFormat="1" applyFont="1" applyFill="1" applyBorder="1" applyAlignment="1">
      <alignment horizontal="center"/>
    </xf>
    <xf numFmtId="3" fontId="9" fillId="0" borderId="70" xfId="0" applyNumberFormat="1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164" fontId="9" fillId="0" borderId="1" xfId="0" quotePrefix="1" applyNumberFormat="1" applyFont="1" applyFill="1" applyBorder="1" applyAlignment="1">
      <alignment horizontal="center"/>
    </xf>
    <xf numFmtId="164" fontId="11" fillId="0" borderId="25" xfId="0" quotePrefix="1" applyNumberFormat="1" applyFont="1" applyFill="1" applyBorder="1" applyAlignment="1">
      <alignment horizontal="center"/>
    </xf>
    <xf numFmtId="164" fontId="9" fillId="0" borderId="25" xfId="0" quotePrefix="1" applyNumberFormat="1" applyFont="1" applyFill="1" applyBorder="1" applyAlignment="1">
      <alignment horizontal="center"/>
    </xf>
    <xf numFmtId="166" fontId="7" fillId="0" borderId="6" xfId="0" quotePrefix="1" applyNumberFormat="1" applyFont="1" applyBorder="1" applyAlignment="1">
      <alignment horizontal="center" vertical="center"/>
    </xf>
    <xf numFmtId="166" fontId="7" fillId="0" borderId="26" xfId="0" quotePrefix="1" applyNumberFormat="1" applyFont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left" vertical="center"/>
    </xf>
    <xf numFmtId="3" fontId="7" fillId="0" borderId="71" xfId="0" applyNumberFormat="1" applyFont="1" applyBorder="1" applyAlignment="1">
      <alignment horizontal="center" vertical="center"/>
    </xf>
    <xf numFmtId="3" fontId="17" fillId="4" borderId="75" xfId="0" applyNumberFormat="1" applyFont="1" applyFill="1" applyBorder="1" applyAlignment="1">
      <alignment horizontal="center" vertical="center"/>
    </xf>
    <xf numFmtId="3" fontId="17" fillId="4" borderId="76" xfId="0" applyNumberFormat="1" applyFont="1" applyFill="1" applyBorder="1" applyAlignment="1">
      <alignment horizontal="center" vertical="center"/>
    </xf>
    <xf numFmtId="166" fontId="7" fillId="0" borderId="77" xfId="0" applyNumberFormat="1" applyFont="1" applyBorder="1" applyAlignment="1">
      <alignment horizontal="center" vertical="center"/>
    </xf>
    <xf numFmtId="3" fontId="17" fillId="0" borderId="75" xfId="0" quotePrefix="1" applyNumberFormat="1" applyFont="1" applyFill="1" applyBorder="1" applyAlignment="1">
      <alignment horizontal="center" vertical="center"/>
    </xf>
    <xf numFmtId="3" fontId="17" fillId="0" borderId="76" xfId="0" applyNumberFormat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horizontal="center" vertical="center"/>
    </xf>
    <xf numFmtId="166" fontId="22" fillId="0" borderId="37" xfId="0" quotePrefix="1" applyNumberFormat="1" applyFont="1" applyFill="1" applyBorder="1" applyAlignment="1">
      <alignment horizontal="center" vertical="center"/>
    </xf>
    <xf numFmtId="166" fontId="22" fillId="0" borderId="3" xfId="0" applyNumberFormat="1" applyFont="1" applyFill="1" applyBorder="1" applyAlignment="1">
      <alignment horizontal="center" vertical="center"/>
    </xf>
    <xf numFmtId="166" fontId="7" fillId="0" borderId="81" xfId="0" applyNumberFormat="1" applyFont="1" applyBorder="1" applyAlignment="1">
      <alignment horizontal="center" vertical="center"/>
    </xf>
    <xf numFmtId="166" fontId="7" fillId="0" borderId="81" xfId="0" applyNumberFormat="1" applyFont="1" applyFill="1" applyBorder="1" applyAlignment="1">
      <alignment horizontal="center" vertical="center"/>
    </xf>
    <xf numFmtId="166" fontId="7" fillId="0" borderId="87" xfId="0" applyNumberFormat="1" applyFont="1" applyBorder="1" applyAlignment="1">
      <alignment horizontal="center" vertical="center"/>
    </xf>
    <xf numFmtId="166" fontId="7" fillId="0" borderId="87" xfId="0" applyNumberFormat="1" applyFont="1" applyFill="1" applyBorder="1" applyAlignment="1">
      <alignment horizontal="center" vertical="center"/>
    </xf>
    <xf numFmtId="166" fontId="7" fillId="0" borderId="78" xfId="0" applyNumberFormat="1" applyFont="1" applyBorder="1" applyAlignment="1">
      <alignment horizontal="center" vertical="center"/>
    </xf>
    <xf numFmtId="0" fontId="0" fillId="0" borderId="56" xfId="0" applyFill="1" applyBorder="1"/>
    <xf numFmtId="0" fontId="0" fillId="0" borderId="88" xfId="0" applyFill="1" applyBorder="1"/>
    <xf numFmtId="3" fontId="6" fillId="0" borderId="82" xfId="0" applyNumberFormat="1" applyFont="1" applyFill="1" applyBorder="1" applyAlignment="1">
      <alignment horizontal="left" vertical="center"/>
    </xf>
    <xf numFmtId="3" fontId="7" fillId="0" borderId="89" xfId="0" applyNumberFormat="1" applyFont="1" applyFill="1" applyBorder="1" applyAlignment="1">
      <alignment horizontal="left" vertical="center"/>
    </xf>
    <xf numFmtId="3" fontId="7" fillId="0" borderId="85" xfId="0" applyNumberFormat="1" applyFont="1" applyBorder="1" applyAlignment="1">
      <alignment horizontal="center" vertical="center"/>
    </xf>
    <xf numFmtId="166" fontId="7" fillId="0" borderId="77" xfId="0" applyNumberFormat="1" applyFont="1" applyFill="1" applyBorder="1" applyAlignment="1">
      <alignment horizontal="center" vertical="center"/>
    </xf>
    <xf numFmtId="3" fontId="7" fillId="0" borderId="86" xfId="0" applyNumberFormat="1" applyFont="1" applyBorder="1" applyAlignment="1">
      <alignment horizontal="center" vertical="center"/>
    </xf>
    <xf numFmtId="166" fontId="7" fillId="0" borderId="78" xfId="0" applyNumberFormat="1" applyFont="1" applyFill="1" applyBorder="1" applyAlignment="1">
      <alignment horizontal="center" vertical="center"/>
    </xf>
    <xf numFmtId="3" fontId="7" fillId="0" borderId="79" xfId="0" applyNumberFormat="1" applyFont="1" applyBorder="1" applyAlignment="1">
      <alignment horizontal="center" vertical="center"/>
    </xf>
    <xf numFmtId="3" fontId="7" fillId="0" borderId="80" xfId="0" applyNumberFormat="1" applyFont="1" applyBorder="1" applyAlignment="1">
      <alignment horizontal="center" vertical="center"/>
    </xf>
    <xf numFmtId="3" fontId="17" fillId="0" borderId="75" xfId="0" applyNumberFormat="1" applyFont="1" applyFill="1" applyBorder="1" applyAlignment="1">
      <alignment horizontal="center" vertical="center"/>
    </xf>
    <xf numFmtId="3" fontId="7" fillId="0" borderId="85" xfId="0" applyNumberFormat="1" applyFont="1" applyFill="1" applyBorder="1" applyAlignment="1">
      <alignment horizontal="center" vertical="center"/>
    </xf>
    <xf numFmtId="3" fontId="7" fillId="0" borderId="86" xfId="0" applyNumberFormat="1" applyFont="1" applyFill="1" applyBorder="1" applyAlignment="1">
      <alignment horizontal="center" vertical="center"/>
    </xf>
    <xf numFmtId="3" fontId="6" fillId="0" borderId="84" xfId="0" applyNumberFormat="1" applyFont="1" applyFill="1" applyBorder="1" applyAlignment="1">
      <alignment horizontal="left" vertical="center"/>
    </xf>
    <xf numFmtId="3" fontId="7" fillId="0" borderId="90" xfId="0" applyNumberFormat="1" applyFont="1" applyBorder="1" applyAlignment="1">
      <alignment horizontal="center" vertical="center"/>
    </xf>
    <xf numFmtId="166" fontId="7" fillId="0" borderId="91" xfId="0" applyNumberFormat="1" applyFont="1" applyBorder="1" applyAlignment="1">
      <alignment horizontal="center" vertical="center"/>
    </xf>
    <xf numFmtId="166" fontId="7" fillId="0" borderId="83" xfId="0" applyNumberFormat="1" applyFont="1" applyFill="1" applyBorder="1" applyAlignment="1">
      <alignment horizontal="center" vertical="center"/>
    </xf>
    <xf numFmtId="3" fontId="7" fillId="0" borderId="90" xfId="0" applyNumberFormat="1" applyFont="1" applyFill="1" applyBorder="1" applyAlignment="1">
      <alignment horizontal="center" vertical="center"/>
    </xf>
    <xf numFmtId="166" fontId="7" fillId="0" borderId="91" xfId="0" applyNumberFormat="1" applyFont="1" applyFill="1" applyBorder="1" applyAlignment="1">
      <alignment horizontal="center" vertical="center"/>
    </xf>
    <xf numFmtId="3" fontId="7" fillId="0" borderId="92" xfId="0" applyNumberFormat="1" applyFont="1" applyBorder="1" applyAlignment="1">
      <alignment horizontal="center" vertical="center"/>
    </xf>
    <xf numFmtId="166" fontId="7" fillId="0" borderId="83" xfId="0" applyNumberFormat="1" applyFont="1" applyBorder="1" applyAlignment="1">
      <alignment horizontal="center" vertical="center"/>
    </xf>
    <xf numFmtId="3" fontId="22" fillId="0" borderId="2" xfId="0" applyNumberFormat="1" applyFont="1" applyFill="1" applyBorder="1" applyAlignment="1">
      <alignment horizontal="left" vertical="center"/>
    </xf>
    <xf numFmtId="3" fontId="22" fillId="0" borderId="37" xfId="0" applyNumberFormat="1" applyFon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/>
    </xf>
    <xf numFmtId="164" fontId="9" fillId="0" borderId="24" xfId="0" quotePrefix="1" applyNumberFormat="1" applyFont="1" applyFill="1" applyBorder="1" applyAlignment="1">
      <alignment horizontal="center"/>
    </xf>
    <xf numFmtId="166" fontId="7" fillId="0" borderId="93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3" fontId="6" fillId="4" borderId="65" xfId="0" applyNumberFormat="1" applyFont="1" applyFill="1" applyBorder="1" applyAlignment="1">
      <alignment horizontal="left" vertical="center"/>
    </xf>
    <xf numFmtId="3" fontId="7" fillId="0" borderId="65" xfId="0" applyNumberFormat="1" applyFont="1" applyBorder="1" applyAlignment="1">
      <alignment horizontal="center" vertical="center"/>
    </xf>
    <xf numFmtId="166" fontId="7" fillId="0" borderId="94" xfId="0" applyNumberFormat="1" applyFont="1" applyBorder="1" applyAlignment="1">
      <alignment horizontal="center" vertical="center"/>
    </xf>
    <xf numFmtId="166" fontId="7" fillId="0" borderId="95" xfId="0" applyNumberFormat="1" applyFont="1" applyBorder="1" applyAlignment="1">
      <alignment horizontal="center" vertical="center"/>
    </xf>
    <xf numFmtId="3" fontId="11" fillId="0" borderId="18" xfId="0" quotePrefix="1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164" fontId="14" fillId="0" borderId="31" xfId="0" quotePrefix="1" applyNumberFormat="1" applyFont="1" applyFill="1" applyBorder="1" applyAlignment="1">
      <alignment horizontal="center"/>
    </xf>
    <xf numFmtId="164" fontId="11" fillId="0" borderId="18" xfId="0" quotePrefix="1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vertical="center"/>
    </xf>
    <xf numFmtId="164" fontId="12" fillId="0" borderId="33" xfId="0" applyNumberFormat="1" applyFont="1" applyFill="1" applyBorder="1" applyAlignment="1">
      <alignment horizontal="center"/>
    </xf>
    <xf numFmtId="3" fontId="7" fillId="0" borderId="97" xfId="0" applyNumberFormat="1" applyFont="1" applyBorder="1" applyAlignment="1">
      <alignment horizontal="center" vertical="center"/>
    </xf>
    <xf numFmtId="166" fontId="7" fillId="0" borderId="97" xfId="0" applyNumberFormat="1" applyFont="1" applyBorder="1" applyAlignment="1">
      <alignment horizontal="center" vertical="center"/>
    </xf>
    <xf numFmtId="166" fontId="7" fillId="0" borderId="98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left" vertical="center"/>
    </xf>
    <xf numFmtId="3" fontId="7" fillId="0" borderId="94" xfId="0" applyNumberFormat="1" applyFont="1" applyBorder="1" applyAlignment="1">
      <alignment horizontal="center" vertical="center"/>
    </xf>
    <xf numFmtId="3" fontId="6" fillId="4" borderId="96" xfId="0" applyNumberFormat="1" applyFont="1" applyFill="1" applyBorder="1" applyAlignment="1">
      <alignment horizontal="left" vertical="center"/>
    </xf>
    <xf numFmtId="3" fontId="7" fillId="0" borderId="96" xfId="0" applyNumberFormat="1" applyFont="1" applyBorder="1" applyAlignment="1">
      <alignment horizontal="center" vertical="center"/>
    </xf>
    <xf numFmtId="3" fontId="29" fillId="4" borderId="100" xfId="0" applyNumberFormat="1" applyFont="1" applyFill="1" applyBorder="1" applyAlignment="1">
      <alignment horizontal="left" vertical="center"/>
    </xf>
    <xf numFmtId="3" fontId="30" fillId="0" borderId="40" xfId="0" applyNumberFormat="1" applyFont="1" applyBorder="1" applyAlignment="1">
      <alignment horizontal="center" vertical="center"/>
    </xf>
    <xf numFmtId="166" fontId="30" fillId="0" borderId="40" xfId="0" applyNumberFormat="1" applyFont="1" applyBorder="1" applyAlignment="1">
      <alignment horizontal="center" vertical="center"/>
    </xf>
    <xf numFmtId="166" fontId="30" fillId="0" borderId="101" xfId="0" applyNumberFormat="1" applyFont="1" applyBorder="1" applyAlignment="1">
      <alignment horizontal="center" vertical="center"/>
    </xf>
    <xf numFmtId="3" fontId="29" fillId="4" borderId="102" xfId="0" applyNumberFormat="1" applyFont="1" applyFill="1" applyBorder="1" applyAlignment="1">
      <alignment horizontal="left" vertical="center"/>
    </xf>
    <xf numFmtId="3" fontId="29" fillId="0" borderId="103" xfId="0" applyNumberFormat="1" applyFont="1" applyBorder="1" applyAlignment="1">
      <alignment horizontal="center" vertical="center"/>
    </xf>
    <xf numFmtId="166" fontId="29" fillId="0" borderId="103" xfId="0" applyNumberFormat="1" applyFont="1" applyBorder="1" applyAlignment="1">
      <alignment horizontal="center" vertical="center"/>
    </xf>
    <xf numFmtId="166" fontId="29" fillId="0" borderId="99" xfId="0" applyNumberFormat="1" applyFont="1" applyBorder="1" applyAlignment="1">
      <alignment horizontal="center" vertical="center"/>
    </xf>
    <xf numFmtId="3" fontId="22" fillId="4" borderId="2" xfId="0" applyNumberFormat="1" applyFont="1" applyFill="1" applyBorder="1" applyAlignment="1">
      <alignment horizontal="left" vertical="center"/>
    </xf>
    <xf numFmtId="3" fontId="29" fillId="0" borderId="37" xfId="0" applyNumberFormat="1" applyFont="1" applyBorder="1" applyAlignment="1">
      <alignment horizontal="center" vertical="center"/>
    </xf>
    <xf numFmtId="166" fontId="29" fillId="0" borderId="37" xfId="0" applyNumberFormat="1" applyFont="1" applyBorder="1" applyAlignment="1">
      <alignment horizontal="center" vertical="center"/>
    </xf>
    <xf numFmtId="166" fontId="29" fillId="0" borderId="3" xfId="0" applyNumberFormat="1" applyFont="1" applyBorder="1" applyAlignment="1">
      <alignment horizontal="center" vertical="center"/>
    </xf>
    <xf numFmtId="3" fontId="29" fillId="0" borderId="2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/>
    </xf>
    <xf numFmtId="3" fontId="17" fillId="4" borderId="13" xfId="0" applyNumberFormat="1" applyFont="1" applyFill="1" applyBorder="1" applyAlignment="1">
      <alignment horizontal="center" vertical="center"/>
    </xf>
    <xf numFmtId="0" fontId="19" fillId="0" borderId="17" xfId="0" applyFont="1" applyBorder="1"/>
    <xf numFmtId="0" fontId="19" fillId="0" borderId="47" xfId="0" applyFont="1" applyBorder="1"/>
    <xf numFmtId="3" fontId="17" fillId="4" borderId="17" xfId="0" applyNumberFormat="1" applyFont="1" applyFill="1" applyBorder="1" applyAlignment="1">
      <alignment horizontal="center" vertical="center"/>
    </xf>
    <xf numFmtId="0" fontId="19" fillId="0" borderId="14" xfId="0" applyFont="1" applyBorder="1"/>
    <xf numFmtId="0" fontId="19" fillId="0" borderId="13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3" fontId="17" fillId="0" borderId="17" xfId="0" applyNumberFormat="1" applyFont="1" applyFill="1" applyBorder="1" applyAlignment="1">
      <alignment horizontal="center" vertical="center"/>
    </xf>
    <xf numFmtId="0" fontId="18" fillId="0" borderId="17" xfId="0" applyFont="1" applyFill="1" applyBorder="1"/>
    <xf numFmtId="0" fontId="18" fillId="0" borderId="14" xfId="0" applyFont="1" applyFill="1" applyBorder="1"/>
    <xf numFmtId="3" fontId="17" fillId="0" borderId="72" xfId="0" applyNumberFormat="1" applyFont="1" applyFill="1" applyBorder="1" applyAlignment="1">
      <alignment horizontal="center" vertical="center"/>
    </xf>
    <xf numFmtId="0" fontId="18" fillId="0" borderId="73" xfId="0" applyFont="1" applyFill="1" applyBorder="1"/>
    <xf numFmtId="0" fontId="18" fillId="0" borderId="74" xfId="0" applyFont="1" applyFill="1" applyBorder="1"/>
    <xf numFmtId="0" fontId="21" fillId="0" borderId="8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" fontId="17" fillId="4" borderId="72" xfId="0" applyNumberFormat="1" applyFont="1" applyFill="1" applyBorder="1" applyAlignment="1">
      <alignment horizontal="center" vertical="center"/>
    </xf>
    <xf numFmtId="3" fontId="17" fillId="4" borderId="73" xfId="0" applyNumberFormat="1" applyFont="1" applyFill="1" applyBorder="1" applyAlignment="1">
      <alignment horizontal="center" vertical="center"/>
    </xf>
    <xf numFmtId="3" fontId="17" fillId="4" borderId="74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3" fontId="20" fillId="5" borderId="38" xfId="0" applyNumberFormat="1" applyFont="1" applyFill="1" applyBorder="1" applyAlignment="1">
      <alignment horizontal="center" vertical="center"/>
    </xf>
    <xf numFmtId="3" fontId="20" fillId="5" borderId="55" xfId="0" applyNumberFormat="1" applyFont="1" applyFill="1" applyBorder="1" applyAlignment="1">
      <alignment horizontal="center" vertical="center"/>
    </xf>
    <xf numFmtId="3" fontId="20" fillId="5" borderId="3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CCECFF"/>
      <color rgb="FF6699FF"/>
      <color rgb="FF99CCFF"/>
      <color rgb="FF0000FF"/>
      <color rgb="FF33CC33"/>
      <color rgb="FF00FF00"/>
      <color rgb="FF3366FF"/>
      <color rgb="FFFFFF99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5</xdr:col>
      <xdr:colOff>9525</xdr:colOff>
      <xdr:row>48</xdr:row>
      <xdr:rowOff>28575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43550"/>
          <a:ext cx="8267700" cy="429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9525</xdr:colOff>
      <xdr:row>74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287000"/>
          <a:ext cx="8267700" cy="457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sqref="A1:C1"/>
    </sheetView>
  </sheetViews>
  <sheetFormatPr baseColWidth="10" defaultRowHeight="12"/>
  <cols>
    <col min="1" max="1" width="50.7109375" style="35" bestFit="1" customWidth="1"/>
    <col min="2" max="3" width="16.42578125" style="35" customWidth="1"/>
    <col min="4" max="4" width="38.140625" style="35" bestFit="1" customWidth="1"/>
    <col min="5" max="6" width="11.42578125" style="35" customWidth="1"/>
    <col min="7" max="254" width="11.42578125" style="35"/>
    <col min="255" max="255" width="38.42578125" style="35" bestFit="1" customWidth="1"/>
    <col min="256" max="257" width="16.42578125" style="35" customWidth="1"/>
    <col min="258" max="510" width="11.42578125" style="35"/>
    <col min="511" max="511" width="38.42578125" style="35" bestFit="1" customWidth="1"/>
    <col min="512" max="513" width="16.42578125" style="35" customWidth="1"/>
    <col min="514" max="766" width="11.42578125" style="35"/>
    <col min="767" max="767" width="38.42578125" style="35" bestFit="1" customWidth="1"/>
    <col min="768" max="769" width="16.42578125" style="35" customWidth="1"/>
    <col min="770" max="1022" width="11.42578125" style="35"/>
    <col min="1023" max="1023" width="38.42578125" style="35" bestFit="1" customWidth="1"/>
    <col min="1024" max="1025" width="16.42578125" style="35" customWidth="1"/>
    <col min="1026" max="1278" width="11.42578125" style="35"/>
    <col min="1279" max="1279" width="38.42578125" style="35" bestFit="1" customWidth="1"/>
    <col min="1280" max="1281" width="16.42578125" style="35" customWidth="1"/>
    <col min="1282" max="1534" width="11.42578125" style="35"/>
    <col min="1535" max="1535" width="38.42578125" style="35" bestFit="1" customWidth="1"/>
    <col min="1536" max="1537" width="16.42578125" style="35" customWidth="1"/>
    <col min="1538" max="1790" width="11.42578125" style="35"/>
    <col min="1791" max="1791" width="38.42578125" style="35" bestFit="1" customWidth="1"/>
    <col min="1792" max="1793" width="16.42578125" style="35" customWidth="1"/>
    <col min="1794" max="2046" width="11.42578125" style="35"/>
    <col min="2047" max="2047" width="38.42578125" style="35" bestFit="1" customWidth="1"/>
    <col min="2048" max="2049" width="16.42578125" style="35" customWidth="1"/>
    <col min="2050" max="2302" width="11.42578125" style="35"/>
    <col min="2303" max="2303" width="38.42578125" style="35" bestFit="1" customWidth="1"/>
    <col min="2304" max="2305" width="16.42578125" style="35" customWidth="1"/>
    <col min="2306" max="2558" width="11.42578125" style="35"/>
    <col min="2559" max="2559" width="38.42578125" style="35" bestFit="1" customWidth="1"/>
    <col min="2560" max="2561" width="16.42578125" style="35" customWidth="1"/>
    <col min="2562" max="2814" width="11.42578125" style="35"/>
    <col min="2815" max="2815" width="38.42578125" style="35" bestFit="1" customWidth="1"/>
    <col min="2816" max="2817" width="16.42578125" style="35" customWidth="1"/>
    <col min="2818" max="3070" width="11.42578125" style="35"/>
    <col min="3071" max="3071" width="38.42578125" style="35" bestFit="1" customWidth="1"/>
    <col min="3072" max="3073" width="16.42578125" style="35" customWidth="1"/>
    <col min="3074" max="3326" width="11.42578125" style="35"/>
    <col min="3327" max="3327" width="38.42578125" style="35" bestFit="1" customWidth="1"/>
    <col min="3328" max="3329" width="16.42578125" style="35" customWidth="1"/>
    <col min="3330" max="3582" width="11.42578125" style="35"/>
    <col min="3583" max="3583" width="38.42578125" style="35" bestFit="1" customWidth="1"/>
    <col min="3584" max="3585" width="16.42578125" style="35" customWidth="1"/>
    <col min="3586" max="3838" width="11.42578125" style="35"/>
    <col min="3839" max="3839" width="38.42578125" style="35" bestFit="1" customWidth="1"/>
    <col min="3840" max="3841" width="16.42578125" style="35" customWidth="1"/>
    <col min="3842" max="4094" width="11.42578125" style="35"/>
    <col min="4095" max="4095" width="38.42578125" style="35" bestFit="1" customWidth="1"/>
    <col min="4096" max="4097" width="16.42578125" style="35" customWidth="1"/>
    <col min="4098" max="4350" width="11.42578125" style="35"/>
    <col min="4351" max="4351" width="38.42578125" style="35" bestFit="1" customWidth="1"/>
    <col min="4352" max="4353" width="16.42578125" style="35" customWidth="1"/>
    <col min="4354" max="4606" width="11.42578125" style="35"/>
    <col min="4607" max="4607" width="38.42578125" style="35" bestFit="1" customWidth="1"/>
    <col min="4608" max="4609" width="16.42578125" style="35" customWidth="1"/>
    <col min="4610" max="4862" width="11.42578125" style="35"/>
    <col min="4863" max="4863" width="38.42578125" style="35" bestFit="1" customWidth="1"/>
    <col min="4864" max="4865" width="16.42578125" style="35" customWidth="1"/>
    <col min="4866" max="5118" width="11.42578125" style="35"/>
    <col min="5119" max="5119" width="38.42578125" style="35" bestFit="1" customWidth="1"/>
    <col min="5120" max="5121" width="16.42578125" style="35" customWidth="1"/>
    <col min="5122" max="5374" width="11.42578125" style="35"/>
    <col min="5375" max="5375" width="38.42578125" style="35" bestFit="1" customWidth="1"/>
    <col min="5376" max="5377" width="16.42578125" style="35" customWidth="1"/>
    <col min="5378" max="5630" width="11.42578125" style="35"/>
    <col min="5631" max="5631" width="38.42578125" style="35" bestFit="1" customWidth="1"/>
    <col min="5632" max="5633" width="16.42578125" style="35" customWidth="1"/>
    <col min="5634" max="5886" width="11.42578125" style="35"/>
    <col min="5887" max="5887" width="38.42578125" style="35" bestFit="1" customWidth="1"/>
    <col min="5888" max="5889" width="16.42578125" style="35" customWidth="1"/>
    <col min="5890" max="6142" width="11.42578125" style="35"/>
    <col min="6143" max="6143" width="38.42578125" style="35" bestFit="1" customWidth="1"/>
    <col min="6144" max="6145" width="16.42578125" style="35" customWidth="1"/>
    <col min="6146" max="6398" width="11.42578125" style="35"/>
    <col min="6399" max="6399" width="38.42578125" style="35" bestFit="1" customWidth="1"/>
    <col min="6400" max="6401" width="16.42578125" style="35" customWidth="1"/>
    <col min="6402" max="6654" width="11.42578125" style="35"/>
    <col min="6655" max="6655" width="38.42578125" style="35" bestFit="1" customWidth="1"/>
    <col min="6656" max="6657" width="16.42578125" style="35" customWidth="1"/>
    <col min="6658" max="6910" width="11.42578125" style="35"/>
    <col min="6911" max="6911" width="38.42578125" style="35" bestFit="1" customWidth="1"/>
    <col min="6912" max="6913" width="16.42578125" style="35" customWidth="1"/>
    <col min="6914" max="7166" width="11.42578125" style="35"/>
    <col min="7167" max="7167" width="38.42578125" style="35" bestFit="1" customWidth="1"/>
    <col min="7168" max="7169" width="16.42578125" style="35" customWidth="1"/>
    <col min="7170" max="7422" width="11.42578125" style="35"/>
    <col min="7423" max="7423" width="38.42578125" style="35" bestFit="1" customWidth="1"/>
    <col min="7424" max="7425" width="16.42578125" style="35" customWidth="1"/>
    <col min="7426" max="7678" width="11.42578125" style="35"/>
    <col min="7679" max="7679" width="38.42578125" style="35" bestFit="1" customWidth="1"/>
    <col min="7680" max="7681" width="16.42578125" style="35" customWidth="1"/>
    <col min="7682" max="7934" width="11.42578125" style="35"/>
    <col min="7935" max="7935" width="38.42578125" style="35" bestFit="1" customWidth="1"/>
    <col min="7936" max="7937" width="16.42578125" style="35" customWidth="1"/>
    <col min="7938" max="8190" width="11.42578125" style="35"/>
    <col min="8191" max="8191" width="38.42578125" style="35" bestFit="1" customWidth="1"/>
    <col min="8192" max="8193" width="16.42578125" style="35" customWidth="1"/>
    <col min="8194" max="8446" width="11.42578125" style="35"/>
    <col min="8447" max="8447" width="38.42578125" style="35" bestFit="1" customWidth="1"/>
    <col min="8448" max="8449" width="16.42578125" style="35" customWidth="1"/>
    <col min="8450" max="8702" width="11.42578125" style="35"/>
    <col min="8703" max="8703" width="38.42578125" style="35" bestFit="1" customWidth="1"/>
    <col min="8704" max="8705" width="16.42578125" style="35" customWidth="1"/>
    <col min="8706" max="8958" width="11.42578125" style="35"/>
    <col min="8959" max="8959" width="38.42578125" style="35" bestFit="1" customWidth="1"/>
    <col min="8960" max="8961" width="16.42578125" style="35" customWidth="1"/>
    <col min="8962" max="9214" width="11.42578125" style="35"/>
    <col min="9215" max="9215" width="38.42578125" style="35" bestFit="1" customWidth="1"/>
    <col min="9216" max="9217" width="16.42578125" style="35" customWidth="1"/>
    <col min="9218" max="9470" width="11.42578125" style="35"/>
    <col min="9471" max="9471" width="38.42578125" style="35" bestFit="1" customWidth="1"/>
    <col min="9472" max="9473" width="16.42578125" style="35" customWidth="1"/>
    <col min="9474" max="9726" width="11.42578125" style="35"/>
    <col min="9727" max="9727" width="38.42578125" style="35" bestFit="1" customWidth="1"/>
    <col min="9728" max="9729" width="16.42578125" style="35" customWidth="1"/>
    <col min="9730" max="9982" width="11.42578125" style="35"/>
    <col min="9983" max="9983" width="38.42578125" style="35" bestFit="1" customWidth="1"/>
    <col min="9984" max="9985" width="16.42578125" style="35" customWidth="1"/>
    <col min="9986" max="10238" width="11.42578125" style="35"/>
    <col min="10239" max="10239" width="38.42578125" style="35" bestFit="1" customWidth="1"/>
    <col min="10240" max="10241" width="16.42578125" style="35" customWidth="1"/>
    <col min="10242" max="10494" width="11.42578125" style="35"/>
    <col min="10495" max="10495" width="38.42578125" style="35" bestFit="1" customWidth="1"/>
    <col min="10496" max="10497" width="16.42578125" style="35" customWidth="1"/>
    <col min="10498" max="10750" width="11.42578125" style="35"/>
    <col min="10751" max="10751" width="38.42578125" style="35" bestFit="1" customWidth="1"/>
    <col min="10752" max="10753" width="16.42578125" style="35" customWidth="1"/>
    <col min="10754" max="11006" width="11.42578125" style="35"/>
    <col min="11007" max="11007" width="38.42578125" style="35" bestFit="1" customWidth="1"/>
    <col min="11008" max="11009" width="16.42578125" style="35" customWidth="1"/>
    <col min="11010" max="11262" width="11.42578125" style="35"/>
    <col min="11263" max="11263" width="38.42578125" style="35" bestFit="1" customWidth="1"/>
    <col min="11264" max="11265" width="16.42578125" style="35" customWidth="1"/>
    <col min="11266" max="11518" width="11.42578125" style="35"/>
    <col min="11519" max="11519" width="38.42578125" style="35" bestFit="1" customWidth="1"/>
    <col min="11520" max="11521" width="16.42578125" style="35" customWidth="1"/>
    <col min="11522" max="11774" width="11.42578125" style="35"/>
    <col min="11775" max="11775" width="38.42578125" style="35" bestFit="1" customWidth="1"/>
    <col min="11776" max="11777" width="16.42578125" style="35" customWidth="1"/>
    <col min="11778" max="12030" width="11.42578125" style="35"/>
    <col min="12031" max="12031" width="38.42578125" style="35" bestFit="1" customWidth="1"/>
    <col min="12032" max="12033" width="16.42578125" style="35" customWidth="1"/>
    <col min="12034" max="12286" width="11.42578125" style="35"/>
    <col min="12287" max="12287" width="38.42578125" style="35" bestFit="1" customWidth="1"/>
    <col min="12288" max="12289" width="16.42578125" style="35" customWidth="1"/>
    <col min="12290" max="12542" width="11.42578125" style="35"/>
    <col min="12543" max="12543" width="38.42578125" style="35" bestFit="1" customWidth="1"/>
    <col min="12544" max="12545" width="16.42578125" style="35" customWidth="1"/>
    <col min="12546" max="12798" width="11.42578125" style="35"/>
    <col min="12799" max="12799" width="38.42578125" style="35" bestFit="1" customWidth="1"/>
    <col min="12800" max="12801" width="16.42578125" style="35" customWidth="1"/>
    <col min="12802" max="13054" width="11.42578125" style="35"/>
    <col min="13055" max="13055" width="38.42578125" style="35" bestFit="1" customWidth="1"/>
    <col min="13056" max="13057" width="16.42578125" style="35" customWidth="1"/>
    <col min="13058" max="13310" width="11.42578125" style="35"/>
    <col min="13311" max="13311" width="38.42578125" style="35" bestFit="1" customWidth="1"/>
    <col min="13312" max="13313" width="16.42578125" style="35" customWidth="1"/>
    <col min="13314" max="13566" width="11.42578125" style="35"/>
    <col min="13567" max="13567" width="38.42578125" style="35" bestFit="1" customWidth="1"/>
    <col min="13568" max="13569" width="16.42578125" style="35" customWidth="1"/>
    <col min="13570" max="13822" width="11.42578125" style="35"/>
    <col min="13823" max="13823" width="38.42578125" style="35" bestFit="1" customWidth="1"/>
    <col min="13824" max="13825" width="16.42578125" style="35" customWidth="1"/>
    <col min="13826" max="14078" width="11.42578125" style="35"/>
    <col min="14079" max="14079" width="38.42578125" style="35" bestFit="1" customWidth="1"/>
    <col min="14080" max="14081" width="16.42578125" style="35" customWidth="1"/>
    <col min="14082" max="14334" width="11.42578125" style="35"/>
    <col min="14335" max="14335" width="38.42578125" style="35" bestFit="1" customWidth="1"/>
    <col min="14336" max="14337" width="16.42578125" style="35" customWidth="1"/>
    <col min="14338" max="14590" width="11.42578125" style="35"/>
    <col min="14591" max="14591" width="38.42578125" style="35" bestFit="1" customWidth="1"/>
    <col min="14592" max="14593" width="16.42578125" style="35" customWidth="1"/>
    <col min="14594" max="14846" width="11.42578125" style="35"/>
    <col min="14847" max="14847" width="38.42578125" style="35" bestFit="1" customWidth="1"/>
    <col min="14848" max="14849" width="16.42578125" style="35" customWidth="1"/>
    <col min="14850" max="15102" width="11.42578125" style="35"/>
    <col min="15103" max="15103" width="38.42578125" style="35" bestFit="1" customWidth="1"/>
    <col min="15104" max="15105" width="16.42578125" style="35" customWidth="1"/>
    <col min="15106" max="15358" width="11.42578125" style="35"/>
    <col min="15359" max="15359" width="38.42578125" style="35" bestFit="1" customWidth="1"/>
    <col min="15360" max="15361" width="16.42578125" style="35" customWidth="1"/>
    <col min="15362" max="15614" width="11.42578125" style="35"/>
    <col min="15615" max="15615" width="38.42578125" style="35" bestFit="1" customWidth="1"/>
    <col min="15616" max="15617" width="16.42578125" style="35" customWidth="1"/>
    <col min="15618" max="15870" width="11.42578125" style="35"/>
    <col min="15871" max="15871" width="38.42578125" style="35" bestFit="1" customWidth="1"/>
    <col min="15872" max="15873" width="16.42578125" style="35" customWidth="1"/>
    <col min="15874" max="16126" width="11.42578125" style="35"/>
    <col min="16127" max="16127" width="38.42578125" style="35" bestFit="1" customWidth="1"/>
    <col min="16128" max="16129" width="16.42578125" style="35" customWidth="1"/>
    <col min="16130" max="16384" width="11.42578125" style="35"/>
  </cols>
  <sheetData>
    <row r="1" spans="1:7" ht="24.75" thickTop="1" thickBot="1">
      <c r="A1" s="235" t="s">
        <v>83</v>
      </c>
      <c r="B1" s="235"/>
      <c r="C1" s="235"/>
    </row>
    <row r="2" spans="1:7" ht="23.25" customHeight="1" thickTop="1" thickBot="1"/>
    <row r="3" spans="1:7" ht="20.25" thickTop="1" thickBot="1">
      <c r="A3" s="77" t="s">
        <v>3</v>
      </c>
      <c r="B3" s="78" t="s">
        <v>0</v>
      </c>
      <c r="C3" s="79" t="s">
        <v>71</v>
      </c>
      <c r="D3" s="39"/>
      <c r="E3" s="39"/>
      <c r="F3" s="39"/>
    </row>
    <row r="4" spans="1:7" ht="16.5" thickTop="1">
      <c r="A4" s="68" t="s">
        <v>1</v>
      </c>
      <c r="B4" s="69">
        <f>SUM(B8,B24)</f>
        <v>36181</v>
      </c>
      <c r="C4" s="70" t="s">
        <v>123</v>
      </c>
      <c r="D4" s="39"/>
      <c r="E4" s="39"/>
      <c r="F4" s="39"/>
    </row>
    <row r="5" spans="1:7" ht="15.75">
      <c r="A5" s="71" t="s">
        <v>13</v>
      </c>
      <c r="B5" s="72">
        <f>SUM(B9,B25)</f>
        <v>678037</v>
      </c>
      <c r="C5" s="73" t="s">
        <v>124</v>
      </c>
      <c r="D5" s="39"/>
      <c r="E5" s="39"/>
      <c r="F5" s="39"/>
    </row>
    <row r="6" spans="1:7" ht="16.5" thickBot="1">
      <c r="A6" s="74" t="s">
        <v>2</v>
      </c>
      <c r="B6" s="75">
        <f>SUM(B10,B26)</f>
        <v>1167604</v>
      </c>
      <c r="C6" s="76" t="s">
        <v>125</v>
      </c>
      <c r="D6" s="39"/>
      <c r="E6" s="39"/>
      <c r="F6" s="39"/>
    </row>
    <row r="7" spans="1:7" ht="17.25" thickTop="1" thickBot="1">
      <c r="A7" s="80" t="s">
        <v>8</v>
      </c>
      <c r="B7" s="36" t="s">
        <v>0</v>
      </c>
      <c r="C7" s="37" t="s">
        <v>71</v>
      </c>
      <c r="D7" s="39"/>
      <c r="E7" s="39"/>
      <c r="F7" s="39"/>
    </row>
    <row r="8" spans="1:7" ht="16.5" thickTop="1">
      <c r="A8" s="68" t="s">
        <v>1</v>
      </c>
      <c r="B8" s="69">
        <f>SUM(B12,B16,B20)</f>
        <v>2553</v>
      </c>
      <c r="C8" s="70" t="s">
        <v>93</v>
      </c>
      <c r="D8" s="39"/>
      <c r="E8" s="39"/>
      <c r="F8" s="39"/>
    </row>
    <row r="9" spans="1:7" ht="15.75">
      <c r="A9" s="71" t="str">
        <f>+A5</f>
        <v>TOTAL DEPUIS JANVIER 2017</v>
      </c>
      <c r="B9" s="72">
        <f>SUM(B13,B17,B21)</f>
        <v>354412</v>
      </c>
      <c r="C9" s="209" t="s">
        <v>94</v>
      </c>
      <c r="D9" s="39"/>
      <c r="E9" s="39"/>
      <c r="F9" s="39"/>
    </row>
    <row r="10" spans="1:7" ht="15.75">
      <c r="A10" s="71" t="s">
        <v>2</v>
      </c>
      <c r="B10" s="72">
        <f>SUM(B14,B18,B22)</f>
        <v>587809</v>
      </c>
      <c r="C10" s="73" t="s">
        <v>95</v>
      </c>
      <c r="D10" s="39"/>
      <c r="E10" s="39"/>
      <c r="F10" s="39"/>
      <c r="G10" s="38"/>
    </row>
    <row r="11" spans="1:7" ht="15">
      <c r="A11" s="44" t="s">
        <v>5</v>
      </c>
      <c r="B11" s="45" t="s">
        <v>4</v>
      </c>
      <c r="C11" s="46" t="str">
        <f>+C7</f>
        <v>18/17 en %</v>
      </c>
      <c r="D11" s="39"/>
      <c r="E11" s="39"/>
      <c r="F11" s="39"/>
      <c r="G11" s="38"/>
    </row>
    <row r="12" spans="1:7" ht="15.75" thickBot="1">
      <c r="A12" s="47" t="s">
        <v>1</v>
      </c>
      <c r="B12" s="48">
        <v>0</v>
      </c>
      <c r="C12" s="49" t="s">
        <v>86</v>
      </c>
      <c r="D12" s="39"/>
      <c r="E12" s="39"/>
      <c r="F12" s="39"/>
      <c r="G12" s="38"/>
    </row>
    <row r="13" spans="1:7" ht="15.75" thickTop="1">
      <c r="A13" s="40" t="str">
        <f>+A9</f>
        <v>TOTAL DEPUIS JANVIER 2017</v>
      </c>
      <c r="B13" s="41">
        <v>303790</v>
      </c>
      <c r="C13" s="50" t="s">
        <v>85</v>
      </c>
      <c r="D13" s="51" t="s">
        <v>9</v>
      </c>
      <c r="E13" s="52" t="s">
        <v>0</v>
      </c>
      <c r="F13" s="53" t="str">
        <f>+C11</f>
        <v>18/17 en %</v>
      </c>
      <c r="G13" s="38"/>
    </row>
    <row r="14" spans="1:7" ht="15">
      <c r="A14" s="40" t="s">
        <v>2</v>
      </c>
      <c r="B14" s="41">
        <v>512937</v>
      </c>
      <c r="C14" s="50" t="s">
        <v>84</v>
      </c>
      <c r="D14" s="47" t="str">
        <f>+A12</f>
        <v>MOIS</v>
      </c>
      <c r="E14" s="54">
        <v>0</v>
      </c>
      <c r="F14" s="65" t="s">
        <v>86</v>
      </c>
      <c r="G14" s="38"/>
    </row>
    <row r="15" spans="1:7" ht="15">
      <c r="A15" s="44" t="s">
        <v>6</v>
      </c>
      <c r="B15" s="45" t="s">
        <v>4</v>
      </c>
      <c r="C15" s="55" t="str">
        <f>+C11</f>
        <v>18/17 en %</v>
      </c>
      <c r="D15" s="40" t="str">
        <f>+A13</f>
        <v>TOTAL DEPUIS JANVIER 2017</v>
      </c>
      <c r="E15" s="56">
        <v>206</v>
      </c>
      <c r="F15" s="57" t="s">
        <v>88</v>
      </c>
    </row>
    <row r="16" spans="1:7" ht="15.75" thickBot="1">
      <c r="A16" s="47" t="s">
        <v>1</v>
      </c>
      <c r="B16" s="48">
        <v>0</v>
      </c>
      <c r="C16" s="212" t="s">
        <v>89</v>
      </c>
      <c r="D16" s="42" t="s">
        <v>2</v>
      </c>
      <c r="E16" s="58">
        <v>345</v>
      </c>
      <c r="F16" s="59" t="s">
        <v>87</v>
      </c>
    </row>
    <row r="17" spans="1:6" ht="15.75" thickTop="1">
      <c r="A17" s="40" t="str">
        <f>+A13</f>
        <v>TOTAL DEPUIS JANVIER 2017</v>
      </c>
      <c r="B17" s="41">
        <v>33103</v>
      </c>
      <c r="C17" s="154" t="s">
        <v>75</v>
      </c>
      <c r="D17" s="39"/>
      <c r="E17" s="60"/>
      <c r="F17" s="39"/>
    </row>
    <row r="18" spans="1:6" ht="15">
      <c r="A18" s="40" t="s">
        <v>2</v>
      </c>
      <c r="B18" s="41">
        <v>45685</v>
      </c>
      <c r="C18" s="61" t="s">
        <v>74</v>
      </c>
      <c r="D18" s="39"/>
      <c r="E18" s="39"/>
      <c r="F18" s="39"/>
    </row>
    <row r="19" spans="1:6" ht="15">
      <c r="A19" s="44" t="s">
        <v>7</v>
      </c>
      <c r="B19" s="45" t="s">
        <v>4</v>
      </c>
      <c r="C19" s="46" t="str">
        <f>+C15</f>
        <v>18/17 en %</v>
      </c>
      <c r="D19" s="39"/>
      <c r="E19" s="39"/>
      <c r="F19" s="39"/>
    </row>
    <row r="20" spans="1:6" ht="15">
      <c r="A20" s="47" t="s">
        <v>1</v>
      </c>
      <c r="B20" s="48">
        <v>2553</v>
      </c>
      <c r="C20" s="49" t="s">
        <v>92</v>
      </c>
      <c r="D20" s="39"/>
      <c r="E20" s="39"/>
      <c r="F20" s="39"/>
    </row>
    <row r="21" spans="1:6" ht="15">
      <c r="A21" s="40" t="str">
        <f>+A17</f>
        <v>TOTAL DEPUIS JANVIER 2017</v>
      </c>
      <c r="B21" s="48">
        <v>17519</v>
      </c>
      <c r="C21" s="49" t="s">
        <v>91</v>
      </c>
      <c r="D21" s="39"/>
      <c r="E21" s="39"/>
      <c r="F21" s="39"/>
    </row>
    <row r="22" spans="1:6" ht="15.75" thickBot="1">
      <c r="A22" s="42" t="s">
        <v>2</v>
      </c>
      <c r="B22" s="43">
        <v>29187</v>
      </c>
      <c r="C22" s="207" t="s">
        <v>90</v>
      </c>
      <c r="D22" s="39"/>
      <c r="E22" s="39"/>
      <c r="F22" s="39"/>
    </row>
    <row r="23" spans="1:6" ht="17.25" thickTop="1" thickBot="1">
      <c r="A23" s="80" t="s">
        <v>10</v>
      </c>
      <c r="B23" s="36" t="s">
        <v>0</v>
      </c>
      <c r="C23" s="37" t="s">
        <v>71</v>
      </c>
      <c r="D23" s="39"/>
      <c r="E23" s="39"/>
      <c r="F23" s="39"/>
    </row>
    <row r="24" spans="1:6" ht="16.5" thickTop="1">
      <c r="A24" s="68" t="s">
        <v>1</v>
      </c>
      <c r="B24" s="69">
        <f>SUM(B28,B32)</f>
        <v>33628</v>
      </c>
      <c r="C24" s="70" t="s">
        <v>66</v>
      </c>
      <c r="D24" s="39"/>
      <c r="E24" s="39"/>
      <c r="F24" s="39"/>
    </row>
    <row r="25" spans="1:6" ht="15.75">
      <c r="A25" s="71" t="str">
        <f>+A21</f>
        <v>TOTAL DEPUIS JANVIER 2017</v>
      </c>
      <c r="B25" s="72">
        <f>SUM(B29,B33)</f>
        <v>323625</v>
      </c>
      <c r="C25" s="81" t="s">
        <v>67</v>
      </c>
      <c r="D25" s="39"/>
      <c r="E25" s="39"/>
      <c r="F25" s="39"/>
    </row>
    <row r="26" spans="1:6" ht="15.75">
      <c r="A26" s="71" t="s">
        <v>2</v>
      </c>
      <c r="B26" s="72">
        <f>SUM(B30,B34)</f>
        <v>579795</v>
      </c>
      <c r="C26" s="81" t="s">
        <v>63</v>
      </c>
      <c r="D26" s="39"/>
      <c r="E26" s="39"/>
      <c r="F26" s="39"/>
    </row>
    <row r="27" spans="1:6" ht="15">
      <c r="A27" s="44" t="s">
        <v>14</v>
      </c>
      <c r="B27" s="45" t="s">
        <v>4</v>
      </c>
      <c r="C27" s="46" t="str">
        <f>+C23</f>
        <v>18/17 en %</v>
      </c>
      <c r="D27" s="39"/>
      <c r="E27" s="39"/>
      <c r="F27" s="39"/>
    </row>
    <row r="28" spans="1:6" ht="15">
      <c r="A28" s="47" t="s">
        <v>1</v>
      </c>
      <c r="B28" s="48">
        <v>31580</v>
      </c>
      <c r="C28" s="49" t="s">
        <v>96</v>
      </c>
      <c r="D28" s="39"/>
      <c r="E28" s="39"/>
      <c r="F28" s="39"/>
    </row>
    <row r="29" spans="1:6" ht="15">
      <c r="A29" s="40" t="str">
        <f>+A25</f>
        <v>TOTAL DEPUIS JANVIER 2017</v>
      </c>
      <c r="B29" s="48">
        <v>296294</v>
      </c>
      <c r="C29" s="49" t="s">
        <v>97</v>
      </c>
      <c r="D29" s="39"/>
      <c r="E29" s="39"/>
      <c r="F29" s="39"/>
    </row>
    <row r="30" spans="1:6" ht="15.75" thickBot="1">
      <c r="A30" s="40" t="s">
        <v>2</v>
      </c>
      <c r="B30" s="41">
        <v>534830</v>
      </c>
      <c r="C30" s="61" t="s">
        <v>98</v>
      </c>
      <c r="D30" s="39"/>
      <c r="E30" s="39"/>
      <c r="F30" s="39"/>
    </row>
    <row r="31" spans="1:6" ht="15.75" thickTop="1">
      <c r="A31" s="44" t="s">
        <v>11</v>
      </c>
      <c r="B31" s="45" t="s">
        <v>4</v>
      </c>
      <c r="C31" s="46" t="str">
        <f>+C27</f>
        <v>18/17 en %</v>
      </c>
      <c r="D31" s="62" t="s">
        <v>12</v>
      </c>
      <c r="E31" s="52" t="s">
        <v>0</v>
      </c>
      <c r="F31" s="53" t="str">
        <f>+F13</f>
        <v>18/17 en %</v>
      </c>
    </row>
    <row r="32" spans="1:6" ht="15">
      <c r="A32" s="47" t="s">
        <v>1</v>
      </c>
      <c r="B32" s="48">
        <v>2048</v>
      </c>
      <c r="C32" s="49" t="s">
        <v>99</v>
      </c>
      <c r="D32" s="63" t="str">
        <f>+A32</f>
        <v>MOIS</v>
      </c>
      <c r="E32" s="64">
        <v>669</v>
      </c>
      <c r="F32" s="65" t="s">
        <v>102</v>
      </c>
    </row>
    <row r="33" spans="1:6" ht="15">
      <c r="A33" s="40" t="str">
        <f>+A29</f>
        <v>TOTAL DEPUIS JANVIER 2017</v>
      </c>
      <c r="B33" s="41">
        <v>27331</v>
      </c>
      <c r="C33" s="61" t="s">
        <v>100</v>
      </c>
      <c r="D33" s="66" t="str">
        <f>+A33</f>
        <v>TOTAL DEPUIS JANVIER 2017</v>
      </c>
      <c r="E33" s="41">
        <v>9323</v>
      </c>
      <c r="F33" s="57" t="s">
        <v>76</v>
      </c>
    </row>
    <row r="34" spans="1:6" ht="15.75" thickBot="1">
      <c r="A34" s="42" t="s">
        <v>2</v>
      </c>
      <c r="B34" s="43">
        <v>44965</v>
      </c>
      <c r="C34" s="210" t="s">
        <v>101</v>
      </c>
      <c r="D34" s="67" t="s">
        <v>2</v>
      </c>
      <c r="E34" s="43">
        <v>14599</v>
      </c>
      <c r="F34" s="59" t="s">
        <v>103</v>
      </c>
    </row>
    <row r="35" spans="1:6" ht="12.75" thickTop="1"/>
  </sheetData>
  <mergeCells count="1">
    <mergeCell ref="A1:C1"/>
  </mergeCells>
  <pageMargins left="0.19685039370078741" right="0.15748031496062992" top="0.39370078740157483" bottom="0.27559055118110237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H3" sqref="H3:J4"/>
    </sheetView>
  </sheetViews>
  <sheetFormatPr baseColWidth="10" defaultRowHeight="16.5"/>
  <cols>
    <col min="1" max="1" width="25" style="1" customWidth="1"/>
    <col min="2" max="2" width="12.7109375" style="1" bestFit="1" customWidth="1"/>
    <col min="3" max="3" width="10.42578125" style="1" customWidth="1"/>
    <col min="4" max="4" width="9.42578125" style="1" customWidth="1"/>
    <col min="5" max="5" width="11.42578125" style="1" bestFit="1" customWidth="1"/>
    <col min="6" max="6" width="8.42578125" style="1" bestFit="1" customWidth="1"/>
    <col min="7" max="7" width="8.140625" style="1" bestFit="1" customWidth="1"/>
    <col min="8" max="8" width="15.140625" style="1" customWidth="1"/>
    <col min="9" max="9" width="10.42578125" style="1" customWidth="1"/>
    <col min="10" max="10" width="7.85546875" style="1" bestFit="1" customWidth="1"/>
    <col min="11" max="16384" width="11.42578125" style="1"/>
  </cols>
  <sheetData>
    <row r="1" spans="1:10" ht="24" thickBot="1">
      <c r="A1" s="244" t="s">
        <v>104</v>
      </c>
      <c r="B1" s="245"/>
      <c r="C1" s="245"/>
      <c r="D1" s="245"/>
      <c r="E1" s="245"/>
      <c r="F1" s="245"/>
      <c r="G1" s="245"/>
      <c r="H1" s="245"/>
      <c r="I1" s="245"/>
      <c r="J1" s="246"/>
    </row>
    <row r="2" spans="1:10" ht="18.75" thickBot="1">
      <c r="A2" s="2"/>
    </row>
    <row r="3" spans="1:10" s="3" customFormat="1" thickTop="1">
      <c r="A3" s="173"/>
      <c r="B3" s="253" t="s">
        <v>31</v>
      </c>
      <c r="C3" s="254"/>
      <c r="D3" s="255"/>
      <c r="E3" s="253" t="str">
        <f>+CONCATENATE("Janvier à ",B4)</f>
        <v>Janvier à Juin 18</v>
      </c>
      <c r="F3" s="254"/>
      <c r="G3" s="255"/>
      <c r="H3" s="250" t="s">
        <v>52</v>
      </c>
      <c r="I3" s="251"/>
      <c r="J3" s="252"/>
    </row>
    <row r="4" spans="1:10" s="4" customFormat="1" ht="17.25" thickBot="1">
      <c r="A4" s="174"/>
      <c r="B4" s="163" t="s">
        <v>109</v>
      </c>
      <c r="C4" s="89" t="s">
        <v>21</v>
      </c>
      <c r="D4" s="164" t="s">
        <v>32</v>
      </c>
      <c r="E4" s="183" t="s">
        <v>110</v>
      </c>
      <c r="F4" s="89" t="s">
        <v>21</v>
      </c>
      <c r="G4" s="164" t="s">
        <v>32</v>
      </c>
      <c r="H4" s="89" t="s">
        <v>105</v>
      </c>
      <c r="I4" s="89" t="s">
        <v>21</v>
      </c>
      <c r="J4" s="90" t="s">
        <v>32</v>
      </c>
    </row>
    <row r="5" spans="1:10" s="3" customFormat="1" thickBot="1">
      <c r="A5" s="194" t="s">
        <v>22</v>
      </c>
      <c r="B5" s="165">
        <v>13080</v>
      </c>
      <c r="C5" s="166">
        <v>7.6720447810339154E-2</v>
      </c>
      <c r="D5" s="167">
        <v>1</v>
      </c>
      <c r="E5" s="165">
        <v>130890</v>
      </c>
      <c r="F5" s="166">
        <v>0.11466893761975738</v>
      </c>
      <c r="G5" s="167">
        <v>1</v>
      </c>
      <c r="H5" s="195">
        <v>230307</v>
      </c>
      <c r="I5" s="166">
        <v>0.12369544534166033</v>
      </c>
      <c r="J5" s="167">
        <v>1</v>
      </c>
    </row>
    <row r="6" spans="1:10" s="3" customFormat="1" ht="15">
      <c r="A6" s="186" t="s">
        <v>23</v>
      </c>
      <c r="B6" s="187">
        <v>10794</v>
      </c>
      <c r="C6" s="188">
        <v>0.11843332297171272</v>
      </c>
      <c r="D6" s="189">
        <v>0.82522935779816509</v>
      </c>
      <c r="E6" s="190">
        <v>110364</v>
      </c>
      <c r="F6" s="191">
        <v>0.13910018887982911</v>
      </c>
      <c r="G6" s="189">
        <v>0.84318129727251889</v>
      </c>
      <c r="H6" s="192">
        <v>191314</v>
      </c>
      <c r="I6" s="188">
        <v>0.14475652517322679</v>
      </c>
      <c r="J6" s="193">
        <v>0.83069120782260197</v>
      </c>
    </row>
    <row r="7" spans="1:10" s="3" customFormat="1" ht="15">
      <c r="A7" s="175" t="s">
        <v>18</v>
      </c>
      <c r="B7" s="177">
        <v>1062</v>
      </c>
      <c r="C7" s="168">
        <v>0.17348066298342535</v>
      </c>
      <c r="D7" s="178">
        <v>8.119266055045872E-2</v>
      </c>
      <c r="E7" s="184">
        <v>5565</v>
      </c>
      <c r="F7" s="169">
        <v>0.16813602015113349</v>
      </c>
      <c r="G7" s="178">
        <v>4.2516617006646801E-2</v>
      </c>
      <c r="H7" s="181">
        <v>11616</v>
      </c>
      <c r="I7" s="168">
        <v>0.13826555609995106</v>
      </c>
      <c r="J7" s="162">
        <v>5.0437025361799684E-2</v>
      </c>
    </row>
    <row r="8" spans="1:10" s="3" customFormat="1" ht="15">
      <c r="A8" s="175" t="s">
        <v>24</v>
      </c>
      <c r="B8" s="177">
        <v>154</v>
      </c>
      <c r="C8" s="168">
        <v>-0.2560386473429952</v>
      </c>
      <c r="D8" s="178">
        <v>1.1773700305810398E-2</v>
      </c>
      <c r="E8" s="184">
        <v>1605</v>
      </c>
      <c r="F8" s="169">
        <v>-0.25348837209302322</v>
      </c>
      <c r="G8" s="178">
        <v>1.2262204904881962E-2</v>
      </c>
      <c r="H8" s="181">
        <v>2879</v>
      </c>
      <c r="I8" s="168">
        <v>-0.23876255949233205</v>
      </c>
      <c r="J8" s="162">
        <v>1.2500705579943294E-2</v>
      </c>
    </row>
    <row r="9" spans="1:10" s="3" customFormat="1" ht="15">
      <c r="A9" s="175" t="s">
        <v>53</v>
      </c>
      <c r="B9" s="177">
        <v>83</v>
      </c>
      <c r="C9" s="168">
        <v>-0.37121212121212122</v>
      </c>
      <c r="D9" s="178">
        <v>6.3455657492354741E-3</v>
      </c>
      <c r="E9" s="184">
        <v>1836</v>
      </c>
      <c r="F9" s="169">
        <v>-8.1037277147487652E-3</v>
      </c>
      <c r="G9" s="178">
        <v>1.4027045610818245E-2</v>
      </c>
      <c r="H9" s="181">
        <v>2893</v>
      </c>
      <c r="I9" s="168">
        <v>-9.6502186133666457E-2</v>
      </c>
      <c r="J9" s="162">
        <v>1.2561494005827005E-2</v>
      </c>
    </row>
    <row r="10" spans="1:10" s="3" customFormat="1" ht="15">
      <c r="A10" s="175" t="s">
        <v>26</v>
      </c>
      <c r="B10" s="177">
        <v>97</v>
      </c>
      <c r="C10" s="168">
        <v>-0.41916167664670656</v>
      </c>
      <c r="D10" s="178">
        <v>7.4159021406727827E-3</v>
      </c>
      <c r="E10" s="184">
        <v>2031</v>
      </c>
      <c r="F10" s="169">
        <v>-0.16762295081967216</v>
      </c>
      <c r="G10" s="178">
        <v>1.5516846206738483E-2</v>
      </c>
      <c r="H10" s="181">
        <v>3974</v>
      </c>
      <c r="I10" s="168">
        <v>0.11191941801902638</v>
      </c>
      <c r="J10" s="162">
        <v>1.7255228890133603E-2</v>
      </c>
    </row>
    <row r="11" spans="1:10" s="3" customFormat="1" ht="15">
      <c r="A11" s="175" t="s">
        <v>27</v>
      </c>
      <c r="B11" s="177">
        <v>21</v>
      </c>
      <c r="C11" s="168">
        <v>-0.51162790697674421</v>
      </c>
      <c r="D11" s="178">
        <v>1.6055045871559634E-3</v>
      </c>
      <c r="E11" s="184">
        <v>797</v>
      </c>
      <c r="F11" s="169">
        <v>-0.22696411251212412</v>
      </c>
      <c r="G11" s="178">
        <v>6.0890824356329741E-3</v>
      </c>
      <c r="H11" s="181">
        <v>1245</v>
      </c>
      <c r="I11" s="168">
        <v>-0.28034682080924855</v>
      </c>
      <c r="J11" s="162">
        <v>5.4058278732300796E-3</v>
      </c>
    </row>
    <row r="12" spans="1:10" s="3" customFormat="1" ht="15">
      <c r="A12" s="175" t="s">
        <v>58</v>
      </c>
      <c r="B12" s="177">
        <v>9</v>
      </c>
      <c r="C12" s="168">
        <v>-0.59090909090909083</v>
      </c>
      <c r="D12" s="178">
        <v>6.8807339449541288E-4</v>
      </c>
      <c r="E12" s="184">
        <v>498</v>
      </c>
      <c r="F12" s="169">
        <v>-0.21698113207547165</v>
      </c>
      <c r="G12" s="178">
        <v>3.8047215218886088E-3</v>
      </c>
      <c r="H12" s="181">
        <v>782</v>
      </c>
      <c r="I12" s="168">
        <v>-0.21407035175879396</v>
      </c>
      <c r="J12" s="162">
        <v>3.3954677886473272E-3</v>
      </c>
    </row>
    <row r="13" spans="1:10" s="4" customFormat="1">
      <c r="A13" s="175" t="s">
        <v>54</v>
      </c>
      <c r="B13" s="177">
        <v>5</v>
      </c>
      <c r="C13" s="168">
        <v>-0.5</v>
      </c>
      <c r="D13" s="178">
        <v>3.8226299694189603E-4</v>
      </c>
      <c r="E13" s="184">
        <v>374</v>
      </c>
      <c r="F13" s="169">
        <v>-8.333333333333337E-2</v>
      </c>
      <c r="G13" s="178">
        <v>2.8573611429444572E-3</v>
      </c>
      <c r="H13" s="181">
        <v>657</v>
      </c>
      <c r="I13" s="168">
        <v>-1.646706586826352E-2</v>
      </c>
      <c r="J13" s="162">
        <v>2.8527139861141866E-3</v>
      </c>
    </row>
    <row r="14" spans="1:10" ht="17.25" thickBot="1">
      <c r="A14" s="176" t="s">
        <v>30</v>
      </c>
      <c r="B14" s="179">
        <v>855</v>
      </c>
      <c r="C14" s="170">
        <v>-0.1543026706231454</v>
      </c>
      <c r="D14" s="180">
        <v>6.5366972477064217E-2</v>
      </c>
      <c r="E14" s="185">
        <v>7820</v>
      </c>
      <c r="F14" s="171">
        <v>7.7431799393772316E-2</v>
      </c>
      <c r="G14" s="180">
        <v>5.974482389792956E-2</v>
      </c>
      <c r="H14" s="182">
        <v>14947</v>
      </c>
      <c r="I14" s="170">
        <v>9.2856620603933626E-2</v>
      </c>
      <c r="J14" s="172">
        <v>6.4900328691702813E-2</v>
      </c>
    </row>
    <row r="15" spans="1:10" ht="17.25" thickBot="1">
      <c r="A15" s="12"/>
      <c r="B15" s="13"/>
      <c r="C15" s="13"/>
      <c r="D15" s="13"/>
      <c r="E15" s="13"/>
      <c r="F15" s="13"/>
      <c r="G15" s="13"/>
      <c r="H15" s="13"/>
      <c r="I15" s="13"/>
      <c r="J15" s="14"/>
    </row>
    <row r="16" spans="1:10" ht="18" thickTop="1" thickBot="1">
      <c r="A16" s="11"/>
      <c r="B16" s="241" t="s">
        <v>35</v>
      </c>
      <c r="C16" s="242"/>
      <c r="D16" s="242"/>
      <c r="E16" s="242"/>
      <c r="F16" s="243"/>
      <c r="G16" s="15"/>
      <c r="H16" s="13"/>
      <c r="I16" s="13"/>
      <c r="J16" s="14"/>
    </row>
    <row r="17" spans="1:10" ht="18" thickTop="1" thickBot="1">
      <c r="A17" s="146"/>
      <c r="B17" s="150" t="s">
        <v>39</v>
      </c>
      <c r="C17" s="151" t="s">
        <v>36</v>
      </c>
      <c r="D17" s="151" t="s">
        <v>38</v>
      </c>
      <c r="E17" s="151" t="s">
        <v>37</v>
      </c>
      <c r="F17" s="152" t="s">
        <v>34</v>
      </c>
      <c r="G17" s="15"/>
      <c r="H17" s="13"/>
      <c r="I17" s="13"/>
      <c r="J17" s="14"/>
    </row>
    <row r="18" spans="1:10" ht="17.25" thickTop="1">
      <c r="A18" s="147" t="s">
        <v>108</v>
      </c>
      <c r="B18" s="148">
        <v>46797</v>
      </c>
      <c r="C18" s="144">
        <v>6176</v>
      </c>
      <c r="D18" s="144">
        <v>62070</v>
      </c>
      <c r="E18" s="144">
        <v>15847</v>
      </c>
      <c r="F18" s="149">
        <f>SUM(B18:E18)</f>
        <v>130890</v>
      </c>
      <c r="G18" s="15"/>
      <c r="H18" s="13"/>
      <c r="I18" s="13"/>
      <c r="J18" s="14"/>
    </row>
    <row r="19" spans="1:10">
      <c r="A19" s="145" t="s">
        <v>62</v>
      </c>
      <c r="B19" s="197" t="s">
        <v>111</v>
      </c>
      <c r="C19" s="153" t="s">
        <v>112</v>
      </c>
      <c r="D19" s="153" t="s">
        <v>113</v>
      </c>
      <c r="E19" s="153" t="s">
        <v>114</v>
      </c>
      <c r="F19" s="155" t="s">
        <v>115</v>
      </c>
      <c r="G19" s="15"/>
      <c r="H19" s="13"/>
      <c r="I19" s="13"/>
      <c r="J19" s="14"/>
    </row>
    <row r="20" spans="1:10">
      <c r="A20" s="8" t="s">
        <v>106</v>
      </c>
      <c r="B20" s="95">
        <v>3354</v>
      </c>
      <c r="C20" s="96">
        <v>642</v>
      </c>
      <c r="D20" s="96">
        <v>5810</v>
      </c>
      <c r="E20" s="96">
        <v>1604</v>
      </c>
      <c r="F20" s="97">
        <f>SUM(B20:E20)</f>
        <v>11410</v>
      </c>
      <c r="G20" s="15"/>
      <c r="H20" s="13"/>
      <c r="I20" s="13"/>
      <c r="J20" s="14"/>
    </row>
    <row r="21" spans="1:10" ht="17.25" thickBot="1">
      <c r="A21" s="9" t="s">
        <v>107</v>
      </c>
      <c r="B21" s="196">
        <v>3331</v>
      </c>
      <c r="C21" s="34">
        <v>1682</v>
      </c>
      <c r="D21" s="34">
        <v>7683</v>
      </c>
      <c r="E21" s="34">
        <v>384</v>
      </c>
      <c r="F21" s="94">
        <f>SUM(B21:E21)</f>
        <v>13080</v>
      </c>
      <c r="G21" s="15"/>
      <c r="H21" s="13"/>
      <c r="I21" s="13"/>
      <c r="J21" s="14"/>
    </row>
    <row r="22" spans="1:10" ht="18" thickTop="1" thickBot="1">
      <c r="A22" s="19"/>
      <c r="B22" s="20"/>
      <c r="C22" s="20"/>
      <c r="D22" s="20"/>
      <c r="E22" s="20"/>
      <c r="F22" s="21"/>
      <c r="G22" s="15"/>
      <c r="H22" s="13"/>
      <c r="I22" s="13"/>
      <c r="J22" s="14"/>
    </row>
    <row r="23" spans="1:10" ht="18" thickTop="1" thickBot="1">
      <c r="A23" s="11"/>
      <c r="B23" s="241" t="s">
        <v>35</v>
      </c>
      <c r="C23" s="242"/>
      <c r="D23" s="242"/>
      <c r="E23" s="242"/>
      <c r="F23" s="243"/>
      <c r="G23" s="15"/>
      <c r="H23" s="13"/>
      <c r="I23" s="13"/>
      <c r="J23" s="14"/>
    </row>
    <row r="24" spans="1:10" ht="17.25" thickTop="1">
      <c r="A24" s="27"/>
      <c r="B24" s="23" t="s">
        <v>39</v>
      </c>
      <c r="C24" s="24" t="s">
        <v>36</v>
      </c>
      <c r="D24" s="24" t="s">
        <v>38</v>
      </c>
      <c r="E24" s="24" t="s">
        <v>37</v>
      </c>
      <c r="F24" s="25" t="s">
        <v>34</v>
      </c>
      <c r="G24" s="15"/>
      <c r="H24" s="13"/>
      <c r="I24" s="13"/>
      <c r="J24" s="14"/>
    </row>
    <row r="25" spans="1:10">
      <c r="A25" s="28" t="str">
        <f>A18</f>
        <v>Janvier 18-Juin 18</v>
      </c>
      <c r="B25" s="31">
        <f>B18*100/$F18</f>
        <v>35.752922301168923</v>
      </c>
      <c r="C25" s="30">
        <f t="shared" ref="C25:D25" si="0">C18*100/$F18</f>
        <v>4.7184658873863548</v>
      </c>
      <c r="D25" s="30">
        <f t="shared" si="0"/>
        <v>47.421498968599586</v>
      </c>
      <c r="E25" s="30">
        <f>E18*100/$F18</f>
        <v>12.107112842845137</v>
      </c>
      <c r="F25" s="22">
        <f>SUM(B25:E25)</f>
        <v>100</v>
      </c>
      <c r="G25" s="15"/>
      <c r="H25" s="13"/>
      <c r="I25" s="13"/>
      <c r="J25" s="14"/>
    </row>
    <row r="26" spans="1:10">
      <c r="A26" s="28" t="str">
        <f>A20</f>
        <v xml:space="preserve">Mai </v>
      </c>
      <c r="B26" s="31">
        <f t="shared" ref="B26:E27" si="1">B20*100/$F20</f>
        <v>29.39526730937774</v>
      </c>
      <c r="C26" s="30">
        <f t="shared" si="1"/>
        <v>5.6266432953549517</v>
      </c>
      <c r="D26" s="30">
        <f t="shared" si="1"/>
        <v>50.920245398773005</v>
      </c>
      <c r="E26" s="30">
        <f t="shared" si="1"/>
        <v>14.057843996494304</v>
      </c>
      <c r="F26" s="22">
        <f t="shared" ref="F26:F27" si="2">SUM(B26:E26)</f>
        <v>99.999999999999986</v>
      </c>
      <c r="G26" s="15"/>
      <c r="H26" s="13"/>
      <c r="I26" s="13"/>
      <c r="J26" s="14"/>
    </row>
    <row r="27" spans="1:10" ht="17.25" thickBot="1">
      <c r="A27" s="29" t="str">
        <f>A21</f>
        <v>Juin</v>
      </c>
      <c r="B27" s="32">
        <f>B21*100/$F21</f>
        <v>25.466360856269112</v>
      </c>
      <c r="C27" s="33">
        <f t="shared" si="1"/>
        <v>12.859327217125383</v>
      </c>
      <c r="D27" s="33">
        <f t="shared" si="1"/>
        <v>58.738532110091747</v>
      </c>
      <c r="E27" s="33">
        <f t="shared" si="1"/>
        <v>2.9357798165137616</v>
      </c>
      <c r="F27" s="26">
        <f t="shared" si="2"/>
        <v>100</v>
      </c>
      <c r="G27" s="16"/>
      <c r="H27" s="17"/>
      <c r="I27" s="17"/>
      <c r="J27" s="18"/>
    </row>
    <row r="28" spans="1:10" ht="18" thickTop="1" thickBot="1"/>
    <row r="29" spans="1:10" ht="18" thickTop="1" thickBot="1">
      <c r="A29" s="247" t="s">
        <v>33</v>
      </c>
      <c r="B29" s="248"/>
      <c r="C29" s="248"/>
      <c r="D29" s="248"/>
      <c r="E29" s="248"/>
      <c r="F29" s="248"/>
      <c r="G29" s="248"/>
      <c r="H29" s="248"/>
      <c r="I29" s="248"/>
      <c r="J29" s="249"/>
    </row>
    <row r="30" spans="1:10" ht="17.25" thickTop="1">
      <c r="A30" s="10"/>
      <c r="B30" s="236" t="str">
        <f>B3</f>
        <v>Mois</v>
      </c>
      <c r="C30" s="237"/>
      <c r="D30" s="238"/>
      <c r="E30" s="239" t="str">
        <f>E3</f>
        <v>Janvier à Juin 18</v>
      </c>
      <c r="F30" s="237"/>
      <c r="G30" s="238"/>
      <c r="H30" s="239" t="str">
        <f>H3</f>
        <v>Glissement Annuel</v>
      </c>
      <c r="I30" s="237"/>
      <c r="J30" s="240"/>
    </row>
    <row r="31" spans="1:10" ht="17.25" thickBot="1">
      <c r="A31" s="10"/>
      <c r="B31" s="91" t="str">
        <f>B4</f>
        <v>Juin 18</v>
      </c>
      <c r="C31" s="92" t="str">
        <f>C4</f>
        <v>Var.%</v>
      </c>
      <c r="D31" s="92" t="str">
        <f>D4</f>
        <v>%</v>
      </c>
      <c r="E31" s="92" t="str">
        <f>E4</f>
        <v>Jan-Juin 18</v>
      </c>
      <c r="F31" s="92" t="str">
        <f>F4</f>
        <v>Var.%</v>
      </c>
      <c r="G31" s="92" t="str">
        <f>G4</f>
        <v>%</v>
      </c>
      <c r="H31" s="92" t="str">
        <f>H4</f>
        <v>Juil 17-Juin 18</v>
      </c>
      <c r="I31" s="92" t="str">
        <f>I4</f>
        <v>Var.%</v>
      </c>
      <c r="J31" s="93" t="str">
        <f>J4</f>
        <v>%</v>
      </c>
    </row>
    <row r="32" spans="1:10" ht="18" thickTop="1" thickBot="1">
      <c r="A32" s="82" t="s">
        <v>17</v>
      </c>
      <c r="B32" s="101">
        <v>13080</v>
      </c>
      <c r="C32" s="102">
        <v>7.6720447810339154E-2</v>
      </c>
      <c r="D32" s="102">
        <v>0.42770257013929763</v>
      </c>
      <c r="E32" s="101">
        <v>130890</v>
      </c>
      <c r="F32" s="102">
        <v>0.11466893761975738</v>
      </c>
      <c r="G32" s="102">
        <v>0.46259383349590738</v>
      </c>
      <c r="H32" s="103">
        <v>230307</v>
      </c>
      <c r="I32" s="102">
        <v>0.12369544534166033</v>
      </c>
      <c r="J32" s="104">
        <v>0.46949975231226188</v>
      </c>
    </row>
    <row r="33" spans="1:10">
      <c r="A33" s="83" t="s">
        <v>18</v>
      </c>
      <c r="B33" s="98">
        <v>17502</v>
      </c>
      <c r="C33" s="156">
        <v>0.17652594783543973</v>
      </c>
      <c r="D33" s="99">
        <v>0.57229742986070242</v>
      </c>
      <c r="E33" s="98">
        <v>152058</v>
      </c>
      <c r="F33" s="156">
        <v>5.9253789567543569E-2</v>
      </c>
      <c r="G33" s="99">
        <v>0.53740616650409267</v>
      </c>
      <c r="H33" s="5">
        <v>260230</v>
      </c>
      <c r="I33" s="198">
        <v>7.5481679244191247E-2</v>
      </c>
      <c r="J33" s="100">
        <v>0.53050024768773818</v>
      </c>
    </row>
    <row r="34" spans="1:10" ht="17.25" thickBot="1">
      <c r="A34" s="84" t="s">
        <v>34</v>
      </c>
      <c r="B34" s="85">
        <v>30582</v>
      </c>
      <c r="C34" s="157">
        <v>0.13166074600355238</v>
      </c>
      <c r="D34" s="86">
        <v>1</v>
      </c>
      <c r="E34" s="85">
        <v>282948</v>
      </c>
      <c r="F34" s="157">
        <v>8.4187495449790539E-2</v>
      </c>
      <c r="G34" s="86">
        <v>1</v>
      </c>
      <c r="H34" s="87">
        <v>490537</v>
      </c>
      <c r="I34" s="157">
        <v>9.7592191908637105E-2</v>
      </c>
      <c r="J34" s="88">
        <v>1</v>
      </c>
    </row>
    <row r="35" spans="1:10" ht="17.25" thickTop="1"/>
  </sheetData>
  <mergeCells count="10">
    <mergeCell ref="B30:D30"/>
    <mergeCell ref="E30:G30"/>
    <mergeCell ref="H30:J30"/>
    <mergeCell ref="B16:F16"/>
    <mergeCell ref="A1:J1"/>
    <mergeCell ref="A29:J29"/>
    <mergeCell ref="B23:F23"/>
    <mergeCell ref="H3:J3"/>
    <mergeCell ref="E3:G3"/>
    <mergeCell ref="B3:D3"/>
  </mergeCells>
  <pageMargins left="0.70866141732283472" right="0.70866141732283472" top="0.19685039370078741" bottom="0.27559055118110237" header="0.15748031496062992" footer="0.1574803149606299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1"/>
  <sheetViews>
    <sheetView zoomScaleNormal="100" workbookViewId="0">
      <selection sqref="A1:J1"/>
    </sheetView>
  </sheetViews>
  <sheetFormatPr baseColWidth="10" defaultRowHeight="15"/>
  <cols>
    <col min="1" max="1" width="19.140625" bestFit="1" customWidth="1"/>
    <col min="2" max="2" width="15.28515625" bestFit="1" customWidth="1"/>
    <col min="5" max="5" width="14.42578125" bestFit="1" customWidth="1"/>
    <col min="8" max="8" width="18.140625" bestFit="1" customWidth="1"/>
  </cols>
  <sheetData>
    <row r="1" spans="1:10" ht="23.25">
      <c r="A1" s="256" t="s">
        <v>50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ht="15.75" thickBot="1"/>
    <row r="3" spans="1:10" ht="15.75" thickTop="1">
      <c r="A3" s="7"/>
      <c r="B3" s="253" t="s">
        <v>31</v>
      </c>
      <c r="C3" s="254"/>
      <c r="D3" s="255"/>
      <c r="E3" s="253" t="str">
        <f>+CONCATENATE("Janvier à ",B4)</f>
        <v>Janvier à Juin 18</v>
      </c>
      <c r="F3" s="254"/>
      <c r="G3" s="255"/>
      <c r="H3" s="250" t="s">
        <v>52</v>
      </c>
      <c r="I3" s="251"/>
      <c r="J3" s="252"/>
    </row>
    <row r="4" spans="1:10" ht="15.75" thickBot="1">
      <c r="A4" s="7"/>
      <c r="B4" s="163" t="s">
        <v>109</v>
      </c>
      <c r="C4" s="89" t="s">
        <v>21</v>
      </c>
      <c r="D4" s="164" t="s">
        <v>32</v>
      </c>
      <c r="E4" s="183" t="s">
        <v>110</v>
      </c>
      <c r="F4" s="89" t="s">
        <v>21</v>
      </c>
      <c r="G4" s="164" t="s">
        <v>32</v>
      </c>
      <c r="H4" s="89" t="s">
        <v>105</v>
      </c>
      <c r="I4" s="89" t="s">
        <v>21</v>
      </c>
      <c r="J4" s="90" t="s">
        <v>32</v>
      </c>
    </row>
    <row r="5" spans="1:10" ht="16.5" thickBot="1">
      <c r="A5" s="229" t="s">
        <v>16</v>
      </c>
      <c r="B5" s="233">
        <v>88035</v>
      </c>
      <c r="C5" s="231">
        <v>-3.378222646603668E-2</v>
      </c>
      <c r="D5" s="232">
        <v>1</v>
      </c>
      <c r="E5" s="233">
        <v>662424</v>
      </c>
      <c r="F5" s="231">
        <v>-1.3599739113731246E-2</v>
      </c>
      <c r="G5" s="232">
        <v>1</v>
      </c>
      <c r="H5" s="230">
        <v>1301434</v>
      </c>
      <c r="I5" s="231">
        <v>5.3338113996145742E-2</v>
      </c>
      <c r="J5" s="232">
        <v>1</v>
      </c>
    </row>
    <row r="6" spans="1:10">
      <c r="A6" s="221" t="s">
        <v>41</v>
      </c>
      <c r="B6" s="222">
        <v>37645</v>
      </c>
      <c r="C6" s="223">
        <v>-7.7735312852173055E-2</v>
      </c>
      <c r="D6" s="224">
        <v>0.42761401715226899</v>
      </c>
      <c r="E6" s="222">
        <v>225006</v>
      </c>
      <c r="F6" s="223">
        <v>-0.1290820769870914</v>
      </c>
      <c r="G6" s="224">
        <v>0.33967066410637298</v>
      </c>
      <c r="H6" s="222">
        <v>476738</v>
      </c>
      <c r="I6" s="223">
        <v>1.8194477370632178E-2</v>
      </c>
      <c r="J6" s="224">
        <v>0.36631746212255095</v>
      </c>
    </row>
    <row r="7" spans="1:10">
      <c r="A7" s="221" t="s">
        <v>40</v>
      </c>
      <c r="B7" s="222">
        <v>37245</v>
      </c>
      <c r="C7" s="223">
        <v>2.9265461780799251E-2</v>
      </c>
      <c r="D7" s="224">
        <v>0.42307036973930823</v>
      </c>
      <c r="E7" s="222">
        <v>313603</v>
      </c>
      <c r="F7" s="223">
        <v>9.2476407124717497E-2</v>
      </c>
      <c r="G7" s="224">
        <v>0.4734173278745939</v>
      </c>
      <c r="H7" s="222">
        <v>581779</v>
      </c>
      <c r="I7" s="223">
        <v>8.5690132329092839E-2</v>
      </c>
      <c r="J7" s="224">
        <v>0.44702920009773833</v>
      </c>
    </row>
    <row r="8" spans="1:10">
      <c r="A8" s="221" t="s">
        <v>42</v>
      </c>
      <c r="B8" s="222">
        <v>7396</v>
      </c>
      <c r="C8" s="223">
        <v>-2.2727272727272707E-2</v>
      </c>
      <c r="D8" s="224">
        <v>8.4012040665644341E-2</v>
      </c>
      <c r="E8" s="222">
        <v>45390</v>
      </c>
      <c r="F8" s="223">
        <v>-2.3450946643717718E-2</v>
      </c>
      <c r="G8" s="224">
        <v>6.8521068077243577E-2</v>
      </c>
      <c r="H8" s="222">
        <v>95383</v>
      </c>
      <c r="I8" s="223">
        <v>3.8625073671803012E-3</v>
      </c>
      <c r="J8" s="224">
        <v>7.3290693189205142E-2</v>
      </c>
    </row>
    <row r="9" spans="1:10">
      <c r="A9" s="221" t="s">
        <v>47</v>
      </c>
      <c r="B9" s="222">
        <v>2341</v>
      </c>
      <c r="C9" s="223">
        <v>0.21295336787564767</v>
      </c>
      <c r="D9" s="224">
        <v>2.6591696484352813E-2</v>
      </c>
      <c r="E9" s="222">
        <v>14181</v>
      </c>
      <c r="F9" s="223">
        <v>0.24986779481755694</v>
      </c>
      <c r="G9" s="224">
        <v>2.1407738850041665E-2</v>
      </c>
      <c r="H9" s="222">
        <v>27533</v>
      </c>
      <c r="I9" s="223">
        <v>0.47070135142353497</v>
      </c>
      <c r="J9" s="224">
        <v>2.1155894190562102E-2</v>
      </c>
    </row>
    <row r="10" spans="1:10">
      <c r="A10" s="221" t="s">
        <v>43</v>
      </c>
      <c r="B10" s="222">
        <v>1544</v>
      </c>
      <c r="C10" s="223">
        <v>-0.38437001594896336</v>
      </c>
      <c r="D10" s="224">
        <v>1.753847901402851E-2</v>
      </c>
      <c r="E10" s="222">
        <v>9899</v>
      </c>
      <c r="F10" s="223">
        <v>-0.44403257511934846</v>
      </c>
      <c r="G10" s="224">
        <v>1.4943601077255656E-2</v>
      </c>
      <c r="H10" s="222">
        <v>23589</v>
      </c>
      <c r="I10" s="223">
        <v>-0.30793604224732285</v>
      </c>
      <c r="J10" s="224">
        <v>1.812539091494459E-2</v>
      </c>
    </row>
    <row r="11" spans="1:10">
      <c r="A11" s="221" t="s">
        <v>44</v>
      </c>
      <c r="B11" s="222">
        <v>720</v>
      </c>
      <c r="C11" s="223">
        <v>0.25217391304347836</v>
      </c>
      <c r="D11" s="224">
        <v>8.1785653433293585E-3</v>
      </c>
      <c r="E11" s="222">
        <v>7874</v>
      </c>
      <c r="F11" s="223">
        <v>-0.25961448048895153</v>
      </c>
      <c r="G11" s="224">
        <v>1.1886646619083849E-2</v>
      </c>
      <c r="H11" s="222">
        <v>15243</v>
      </c>
      <c r="I11" s="223">
        <v>-0.11026149894933457</v>
      </c>
      <c r="J11" s="224">
        <v>1.1712464865678935E-2</v>
      </c>
    </row>
    <row r="12" spans="1:10">
      <c r="A12" s="221" t="s">
        <v>48</v>
      </c>
      <c r="B12" s="222">
        <v>684</v>
      </c>
      <c r="C12" s="223">
        <v>0.125</v>
      </c>
      <c r="D12" s="224">
        <v>7.7696370761628896E-3</v>
      </c>
      <c r="E12" s="222">
        <v>3968</v>
      </c>
      <c r="F12" s="223">
        <v>-1.2935323383084563E-2</v>
      </c>
      <c r="G12" s="224">
        <v>5.9901211308769006E-3</v>
      </c>
      <c r="H12" s="222">
        <v>10124</v>
      </c>
      <c r="I12" s="223">
        <v>-2.6912725874663646E-2</v>
      </c>
      <c r="J12" s="224">
        <v>7.7791113494806502E-3</v>
      </c>
    </row>
    <row r="13" spans="1:10">
      <c r="A13" s="221" t="s">
        <v>49</v>
      </c>
      <c r="B13" s="222">
        <v>320</v>
      </c>
      <c r="C13" s="223">
        <v>-0.5</v>
      </c>
      <c r="D13" s="224">
        <v>3.6349179303686034E-3</v>
      </c>
      <c r="E13" s="222">
        <v>3725</v>
      </c>
      <c r="F13" s="223">
        <v>0.27176510754523719</v>
      </c>
      <c r="G13" s="224">
        <v>5.6232865958962836E-3</v>
      </c>
      <c r="H13" s="222">
        <v>10058</v>
      </c>
      <c r="I13" s="223">
        <v>0.69383630852138767</v>
      </c>
      <c r="J13" s="224">
        <v>7.7283980593714314E-3</v>
      </c>
    </row>
    <row r="14" spans="1:10">
      <c r="A14" s="221" t="s">
        <v>72</v>
      </c>
      <c r="B14" s="222">
        <v>140</v>
      </c>
      <c r="C14" s="223">
        <v>-0.5</v>
      </c>
      <c r="D14" s="224">
        <v>1.590276594536264E-3</v>
      </c>
      <c r="E14" s="222">
        <v>735</v>
      </c>
      <c r="F14" s="223">
        <v>1.625</v>
      </c>
      <c r="G14" s="224">
        <v>1.1095612477808774E-3</v>
      </c>
      <c r="H14" s="222">
        <v>1855</v>
      </c>
      <c r="I14" s="223">
        <v>5.625</v>
      </c>
      <c r="J14" s="224">
        <v>1.4253508053424146E-3</v>
      </c>
    </row>
    <row r="15" spans="1:10">
      <c r="A15" s="221" t="s">
        <v>45</v>
      </c>
      <c r="B15" s="222">
        <v>0</v>
      </c>
      <c r="C15" s="223"/>
      <c r="D15" s="224"/>
      <c r="E15" s="222">
        <v>8433</v>
      </c>
      <c r="F15" s="223">
        <v>-0.20458404074702885</v>
      </c>
      <c r="G15" s="224">
        <v>1.2730517010253252E-2</v>
      </c>
      <c r="H15" s="222">
        <v>15384</v>
      </c>
      <c r="I15" s="223">
        <v>3.3870967741935543E-2</v>
      </c>
      <c r="J15" s="224">
        <v>1.1820806894548629E-2</v>
      </c>
    </row>
    <row r="16" spans="1:10">
      <c r="A16" s="221" t="s">
        <v>64</v>
      </c>
      <c r="B16" s="222">
        <v>0</v>
      </c>
      <c r="C16" s="223"/>
      <c r="D16" s="224"/>
      <c r="E16" s="222">
        <v>6561</v>
      </c>
      <c r="F16" s="223" t="e">
        <v>#DIV/0!</v>
      </c>
      <c r="G16" s="224">
        <v>9.9045324444766488E-3</v>
      </c>
      <c r="H16" s="222">
        <v>11633</v>
      </c>
      <c r="I16" s="223" t="e">
        <v>#DIV/0!</v>
      </c>
      <c r="J16" s="224">
        <v>8.9386015733414065E-3</v>
      </c>
    </row>
    <row r="17" spans="1:10">
      <c r="A17" s="221" t="s">
        <v>65</v>
      </c>
      <c r="B17" s="222">
        <v>0</v>
      </c>
      <c r="C17" s="223"/>
      <c r="D17" s="224"/>
      <c r="E17" s="222">
        <v>4312</v>
      </c>
      <c r="F17" s="223" t="e">
        <v>#DIV/0!</v>
      </c>
      <c r="G17" s="224">
        <v>6.509425986981148E-3</v>
      </c>
      <c r="H17" s="222">
        <v>7693</v>
      </c>
      <c r="I17" s="223" t="e">
        <v>#DIV/0!</v>
      </c>
      <c r="J17" s="224">
        <v>5.9111718304577874E-3</v>
      </c>
    </row>
    <row r="18" spans="1:10">
      <c r="A18" s="221" t="s">
        <v>61</v>
      </c>
      <c r="B18" s="222">
        <v>0</v>
      </c>
      <c r="C18" s="223"/>
      <c r="D18" s="224"/>
      <c r="E18" s="222">
        <v>3589</v>
      </c>
      <c r="F18" s="223" t="e">
        <v>#DIV/0!</v>
      </c>
      <c r="G18" s="224">
        <v>5.4179800248783253E-3</v>
      </c>
      <c r="H18" s="222">
        <v>5974</v>
      </c>
      <c r="I18" s="223" t="e">
        <v>#DIV/0!</v>
      </c>
      <c r="J18" s="224">
        <v>4.590321138067701E-3</v>
      </c>
    </row>
    <row r="19" spans="1:10">
      <c r="A19" s="221" t="s">
        <v>69</v>
      </c>
      <c r="B19" s="222">
        <v>0</v>
      </c>
      <c r="C19" s="223"/>
      <c r="D19" s="224"/>
      <c r="E19" s="222">
        <v>4544</v>
      </c>
      <c r="F19" s="223" t="e">
        <v>#DIV/0!</v>
      </c>
      <c r="G19" s="224">
        <v>6.8596548434235478E-3</v>
      </c>
      <c r="H19" s="222">
        <v>4544</v>
      </c>
      <c r="I19" s="223" t="e">
        <v>#DIV/0!</v>
      </c>
      <c r="J19" s="224">
        <v>3.4915331857013109E-3</v>
      </c>
    </row>
    <row r="20" spans="1:10">
      <c r="A20" s="221" t="s">
        <v>46</v>
      </c>
      <c r="B20" s="222">
        <v>0</v>
      </c>
      <c r="C20" s="223"/>
      <c r="D20" s="224"/>
      <c r="E20" s="222">
        <v>2969</v>
      </c>
      <c r="F20" s="223">
        <v>-0.57999717074550849</v>
      </c>
      <c r="G20" s="224">
        <v>4.4820235981788102E-3</v>
      </c>
      <c r="H20" s="222">
        <v>4433</v>
      </c>
      <c r="I20" s="223">
        <v>-0.55956284153005464</v>
      </c>
      <c r="J20" s="224">
        <v>3.4062426523358081E-3</v>
      </c>
    </row>
    <row r="21" spans="1:10">
      <c r="A21" s="221" t="s">
        <v>70</v>
      </c>
      <c r="B21" s="222">
        <v>0</v>
      </c>
      <c r="C21" s="223"/>
      <c r="D21" s="224"/>
      <c r="E21" s="222">
        <v>2184</v>
      </c>
      <c r="F21" s="223" t="e">
        <v>#DIV/0!</v>
      </c>
      <c r="G21" s="224">
        <v>3.2969819934060359E-3</v>
      </c>
      <c r="H21" s="222">
        <v>2184</v>
      </c>
      <c r="I21" s="223" t="e">
        <v>#DIV/0!</v>
      </c>
      <c r="J21" s="224">
        <v>1.6781488727050315E-3</v>
      </c>
    </row>
    <row r="22" spans="1:10">
      <c r="A22" s="221" t="s">
        <v>116</v>
      </c>
      <c r="B22" s="222">
        <v>0</v>
      </c>
      <c r="C22" s="223"/>
      <c r="D22" s="224"/>
      <c r="E22" s="222">
        <v>2184</v>
      </c>
      <c r="F22" s="223" t="e">
        <v>#DIV/0!</v>
      </c>
      <c r="G22" s="224">
        <v>3.2969819934060359E-3</v>
      </c>
      <c r="H22" s="222">
        <v>2184</v>
      </c>
      <c r="I22" s="223" t="e">
        <v>#DIV/0!</v>
      </c>
      <c r="J22" s="224">
        <v>1.6781488727050315E-3</v>
      </c>
    </row>
    <row r="23" spans="1:10">
      <c r="A23" s="221" t="s">
        <v>68</v>
      </c>
      <c r="B23" s="222">
        <v>0</v>
      </c>
      <c r="C23" s="223"/>
      <c r="D23" s="224"/>
      <c r="E23" s="222">
        <v>0</v>
      </c>
      <c r="F23" s="223"/>
      <c r="G23" s="224"/>
      <c r="H23" s="222">
        <v>1522</v>
      </c>
      <c r="I23" s="223">
        <v>-0.43483104344597101</v>
      </c>
      <c r="J23" s="224">
        <v>1.1694792052459057E-3</v>
      </c>
    </row>
    <row r="24" spans="1:10">
      <c r="A24" s="221" t="s">
        <v>73</v>
      </c>
      <c r="B24" s="222">
        <v>0</v>
      </c>
      <c r="C24" s="223"/>
      <c r="D24" s="224"/>
      <c r="E24" s="222">
        <v>1092</v>
      </c>
      <c r="F24" s="223" t="e">
        <v>#DIV/0!</v>
      </c>
      <c r="G24" s="224">
        <v>1.6484909967030179E-3</v>
      </c>
      <c r="H24" s="222">
        <v>1092</v>
      </c>
      <c r="I24" s="223" t="e">
        <v>#DIV/0!</v>
      </c>
      <c r="J24" s="224">
        <v>8.3907443635251574E-4</v>
      </c>
    </row>
    <row r="25" spans="1:10">
      <c r="A25" s="221" t="s">
        <v>117</v>
      </c>
      <c r="B25" s="222">
        <v>0</v>
      </c>
      <c r="C25" s="223"/>
      <c r="D25" s="224"/>
      <c r="E25" s="222">
        <v>1092</v>
      </c>
      <c r="F25" s="223" t="e">
        <v>#DIV/0!</v>
      </c>
      <c r="G25" s="224">
        <v>1.6484909967030179E-3</v>
      </c>
      <c r="H25" s="222">
        <v>1092</v>
      </c>
      <c r="I25" s="223" t="e">
        <v>#DIV/0!</v>
      </c>
      <c r="J25" s="224">
        <v>8.3907443635251574E-4</v>
      </c>
    </row>
    <row r="26" spans="1:10">
      <c r="A26" s="225" t="s">
        <v>30</v>
      </c>
      <c r="B26" s="226">
        <v>0</v>
      </c>
      <c r="C26" s="227"/>
      <c r="D26" s="228"/>
      <c r="E26" s="226">
        <v>1083</v>
      </c>
      <c r="F26" s="227">
        <v>-0.92769877828960545</v>
      </c>
      <c r="G26" s="228">
        <v>1.6349045324444767E-3</v>
      </c>
      <c r="H26" s="226">
        <v>1397</v>
      </c>
      <c r="I26" s="227">
        <v>-0.93718242726741308</v>
      </c>
      <c r="J26" s="228">
        <v>1.0734313073117807E-3</v>
      </c>
    </row>
    <row r="27" spans="1:10" s="202" customFormat="1" ht="15.75" thickBot="1">
      <c r="A27" s="199"/>
      <c r="B27" s="200"/>
      <c r="C27" s="201"/>
      <c r="D27" s="201"/>
      <c r="E27" s="200"/>
      <c r="F27" s="201"/>
      <c r="G27" s="201"/>
      <c r="H27" s="200"/>
    </row>
    <row r="28" spans="1:10" ht="24" thickBot="1">
      <c r="A28" s="136" t="s">
        <v>57</v>
      </c>
      <c r="B28" s="137"/>
      <c r="C28" s="137"/>
      <c r="D28" s="137"/>
      <c r="E28" s="137"/>
      <c r="F28" s="137"/>
      <c r="G28" s="138"/>
      <c r="H28" s="135"/>
    </row>
    <row r="29" spans="1:10" ht="15.75" thickBot="1"/>
    <row r="30" spans="1:10">
      <c r="A30" s="7"/>
      <c r="B30" s="258" t="s">
        <v>59</v>
      </c>
      <c r="C30" s="259"/>
      <c r="D30" s="260"/>
      <c r="E30" s="258" t="s">
        <v>60</v>
      </c>
      <c r="F30" s="259"/>
      <c r="G30" s="260"/>
    </row>
    <row r="31" spans="1:10" ht="15.75" thickBot="1">
      <c r="A31" s="7"/>
      <c r="B31" s="160" t="s">
        <v>118</v>
      </c>
      <c r="C31" s="139" t="s">
        <v>21</v>
      </c>
      <c r="D31" s="161" t="s">
        <v>56</v>
      </c>
      <c r="E31" s="160" t="s">
        <v>119</v>
      </c>
      <c r="F31" s="139" t="s">
        <v>21</v>
      </c>
      <c r="G31" s="161" t="s">
        <v>56</v>
      </c>
    </row>
    <row r="32" spans="1:10" ht="15.75" thickBot="1">
      <c r="A32" s="217" t="s">
        <v>120</v>
      </c>
      <c r="B32" s="140">
        <v>323325</v>
      </c>
      <c r="C32" s="141">
        <v>-3.727910196668105E-2</v>
      </c>
      <c r="D32" s="142">
        <v>1</v>
      </c>
      <c r="E32" s="216">
        <v>624916</v>
      </c>
      <c r="F32" s="141">
        <v>-2.2055992863961427E-2</v>
      </c>
      <c r="G32" s="142">
        <v>1</v>
      </c>
    </row>
    <row r="33" spans="1:7">
      <c r="A33" s="203" t="s">
        <v>40</v>
      </c>
      <c r="B33" s="204">
        <v>158956</v>
      </c>
      <c r="C33" s="205">
        <v>8.7287526933205628E-2</v>
      </c>
      <c r="D33" s="206">
        <v>0.49162916570014692</v>
      </c>
      <c r="E33" s="218">
        <v>300017</v>
      </c>
      <c r="F33" s="205">
        <v>0.11873172841715895</v>
      </c>
      <c r="G33" s="206">
        <v>0.48009172432774966</v>
      </c>
    </row>
    <row r="34" spans="1:7">
      <c r="A34" s="158" t="s">
        <v>41</v>
      </c>
      <c r="B34" s="159">
        <v>115967</v>
      </c>
      <c r="C34" s="6">
        <v>-0.1240369217753875</v>
      </c>
      <c r="D34" s="143">
        <v>0.35867006881620661</v>
      </c>
      <c r="E34" s="5">
        <v>221206</v>
      </c>
      <c r="F34" s="6">
        <v>-0.12126388381294395</v>
      </c>
      <c r="G34" s="143">
        <v>0.35397717453225713</v>
      </c>
    </row>
    <row r="35" spans="1:7">
      <c r="A35" s="158" t="s">
        <v>42</v>
      </c>
      <c r="B35" s="159">
        <v>24018</v>
      </c>
      <c r="C35" s="6">
        <v>-0.15160720593429888</v>
      </c>
      <c r="D35" s="143">
        <v>7.4284388772906523E-2</v>
      </c>
      <c r="E35" s="5">
        <v>47066</v>
      </c>
      <c r="F35" s="6">
        <v>-5.8548196747544634E-2</v>
      </c>
      <c r="G35" s="143">
        <v>7.5315722433095006E-2</v>
      </c>
    </row>
    <row r="36" spans="1:7">
      <c r="A36" s="158" t="s">
        <v>47</v>
      </c>
      <c r="B36" s="159">
        <v>6652</v>
      </c>
      <c r="C36" s="6">
        <v>-2.8905109489051117E-2</v>
      </c>
      <c r="D36" s="143">
        <v>2.0573726126962035E-2</v>
      </c>
      <c r="E36" s="5">
        <v>13030</v>
      </c>
      <c r="F36" s="6">
        <v>-2.411623726782508E-2</v>
      </c>
      <c r="G36" s="143">
        <v>2.085080234783555E-2</v>
      </c>
    </row>
    <row r="37" spans="1:7">
      <c r="A37" s="158" t="s">
        <v>44</v>
      </c>
      <c r="B37" s="159">
        <v>5280</v>
      </c>
      <c r="C37" s="6">
        <v>0.38764783180026274</v>
      </c>
      <c r="D37" s="143">
        <v>1.6330317791695661E-2</v>
      </c>
      <c r="E37" s="5">
        <v>8884</v>
      </c>
      <c r="F37" s="6">
        <v>0.20559098927941366</v>
      </c>
      <c r="G37" s="143">
        <v>1.4216310672154337E-2</v>
      </c>
    </row>
    <row r="38" spans="1:7">
      <c r="A38" s="158" t="s">
        <v>48</v>
      </c>
      <c r="B38" s="159">
        <v>4416</v>
      </c>
      <c r="C38" s="6">
        <v>3.7593984962406068E-2</v>
      </c>
      <c r="D38" s="143">
        <v>1.3658083971236372E-2</v>
      </c>
      <c r="E38" s="5">
        <v>6736</v>
      </c>
      <c r="F38" s="6">
        <v>9.4217024041585384E-2</v>
      </c>
      <c r="G38" s="143">
        <v>1.0779048704145837E-2</v>
      </c>
    </row>
    <row r="39" spans="1:7">
      <c r="A39" s="158" t="s">
        <v>43</v>
      </c>
      <c r="B39" s="159">
        <v>5415</v>
      </c>
      <c r="C39" s="6">
        <v>-0.30308880308880304</v>
      </c>
      <c r="D39" s="143">
        <v>1.6747854326142425E-2</v>
      </c>
      <c r="E39" s="5">
        <v>9978</v>
      </c>
      <c r="F39" s="6">
        <v>-0.2711468224981739</v>
      </c>
      <c r="G39" s="143">
        <v>1.5966945957536692E-2</v>
      </c>
    </row>
    <row r="40" spans="1:7">
      <c r="A40" s="158" t="s">
        <v>68</v>
      </c>
      <c r="B40" s="159">
        <v>1584</v>
      </c>
      <c r="C40" s="6">
        <v>4.0735873850197057E-2</v>
      </c>
      <c r="D40" s="143">
        <v>4.899095337508699E-3</v>
      </c>
      <c r="E40" s="5">
        <v>1584</v>
      </c>
      <c r="F40" s="6">
        <v>4.0735873850197057E-2</v>
      </c>
      <c r="G40" s="143">
        <v>2.5347406691459333E-3</v>
      </c>
    </row>
    <row r="41" spans="1:7">
      <c r="A41" s="158" t="s">
        <v>72</v>
      </c>
      <c r="B41" s="159">
        <v>207</v>
      </c>
      <c r="C41" s="6">
        <v>-1.4285714285714235E-2</v>
      </c>
      <c r="D41" s="143">
        <v>6.4022268615170498E-4</v>
      </c>
      <c r="E41" s="5">
        <v>483</v>
      </c>
      <c r="F41" s="6">
        <v>-0.56874999999999998</v>
      </c>
      <c r="G41" s="143">
        <v>7.7290387828124105E-4</v>
      </c>
    </row>
    <row r="42" spans="1:7">
      <c r="A42" s="158" t="s">
        <v>45</v>
      </c>
      <c r="B42" s="159">
        <v>0</v>
      </c>
      <c r="C42" s="6"/>
      <c r="D42" s="143"/>
      <c r="E42" s="5">
        <v>6919</v>
      </c>
      <c r="F42" s="6">
        <v>-4.6036541504819173E-3</v>
      </c>
      <c r="G42" s="143">
        <v>1.10718880617555E-2</v>
      </c>
    </row>
    <row r="43" spans="1:7">
      <c r="A43" s="158" t="s">
        <v>64</v>
      </c>
      <c r="B43" s="159">
        <v>0</v>
      </c>
      <c r="C43" s="6"/>
      <c r="D43" s="143"/>
      <c r="E43" s="5">
        <v>3366</v>
      </c>
      <c r="F43" s="6">
        <v>-0.33635646687697163</v>
      </c>
      <c r="G43" s="143">
        <v>5.3863239219351083E-3</v>
      </c>
    </row>
    <row r="44" spans="1:7">
      <c r="A44" s="158" t="s">
        <v>46</v>
      </c>
      <c r="B44" s="159">
        <v>0</v>
      </c>
      <c r="C44" s="6"/>
      <c r="D44" s="143"/>
      <c r="E44" s="5">
        <v>3280</v>
      </c>
      <c r="F44" s="6">
        <v>1.2404371584699452</v>
      </c>
      <c r="G44" s="143">
        <v>5.2487054260092559E-3</v>
      </c>
    </row>
    <row r="45" spans="1:7">
      <c r="A45" s="158" t="s">
        <v>49</v>
      </c>
      <c r="B45" s="159">
        <v>830</v>
      </c>
      <c r="C45" s="6">
        <v>-0.80826980826980832</v>
      </c>
      <c r="D45" s="143">
        <v>2.567076471043068E-3</v>
      </c>
      <c r="E45" s="5">
        <v>2367</v>
      </c>
      <c r="F45" s="6">
        <v>-0.6262434864992894</v>
      </c>
      <c r="G45" s="143">
        <v>3.7877090680987525E-3</v>
      </c>
    </row>
    <row r="46" spans="1:7">
      <c r="A46" s="158" t="s">
        <v>77</v>
      </c>
      <c r="B46" s="159">
        <v>0</v>
      </c>
      <c r="C46" s="6"/>
      <c r="D46" s="143"/>
      <c r="E46" s="5">
        <v>0</v>
      </c>
      <c r="F46" s="6">
        <v>-1</v>
      </c>
      <c r="G46" s="143">
        <v>0</v>
      </c>
    </row>
    <row r="47" spans="1:7">
      <c r="A47" s="158" t="s">
        <v>78</v>
      </c>
      <c r="B47" s="159">
        <v>0</v>
      </c>
      <c r="C47" s="6"/>
      <c r="D47" s="143"/>
      <c r="E47" s="5">
        <v>0</v>
      </c>
      <c r="F47" s="6">
        <v>-1</v>
      </c>
      <c r="G47" s="143">
        <v>0</v>
      </c>
    </row>
    <row r="48" spans="1:7">
      <c r="A48" s="158" t="s">
        <v>79</v>
      </c>
      <c r="B48" s="159">
        <v>0</v>
      </c>
      <c r="C48" s="6">
        <v>-1</v>
      </c>
      <c r="D48" s="143">
        <v>0</v>
      </c>
      <c r="E48" s="5">
        <v>0</v>
      </c>
      <c r="F48" s="6">
        <v>-1</v>
      </c>
      <c r="G48" s="143">
        <v>0</v>
      </c>
    </row>
    <row r="49" spans="1:7">
      <c r="A49" s="158" t="s">
        <v>80</v>
      </c>
      <c r="B49" s="159">
        <v>0</v>
      </c>
      <c r="C49" s="6">
        <v>-1</v>
      </c>
      <c r="D49" s="143">
        <v>0</v>
      </c>
      <c r="E49" s="5">
        <v>0</v>
      </c>
      <c r="F49" s="6">
        <v>-1</v>
      </c>
      <c r="G49" s="143">
        <v>0</v>
      </c>
    </row>
    <row r="50" spans="1:7">
      <c r="A50" s="158" t="s">
        <v>61</v>
      </c>
      <c r="B50" s="159">
        <v>0</v>
      </c>
      <c r="C50" s="6"/>
      <c r="D50" s="143"/>
      <c r="E50" s="5">
        <v>0</v>
      </c>
      <c r="F50" s="6">
        <v>-1</v>
      </c>
      <c r="G50" s="143">
        <v>0</v>
      </c>
    </row>
    <row r="51" spans="1:7" ht="15.75" thickBot="1">
      <c r="A51" s="219" t="s">
        <v>65</v>
      </c>
      <c r="B51" s="220">
        <v>0</v>
      </c>
      <c r="C51" s="214"/>
      <c r="D51" s="215"/>
      <c r="E51" s="213">
        <v>0</v>
      </c>
      <c r="F51" s="214">
        <v>-1</v>
      </c>
      <c r="G51" s="215">
        <v>0</v>
      </c>
    </row>
  </sheetData>
  <mergeCells count="6">
    <mergeCell ref="A1:J1"/>
    <mergeCell ref="H3:J3"/>
    <mergeCell ref="E30:G30"/>
    <mergeCell ref="B30:D30"/>
    <mergeCell ref="B3:D3"/>
    <mergeCell ref="E3:G3"/>
  </mergeCells>
  <pageMargins left="0.15748031496062992" right="0.19685039370078741" top="0.19685039370078741" bottom="0.19685039370078741" header="0.19685039370078741" footer="0.15748031496062992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pane xSplit="19935" topLeftCell="J1"/>
      <selection sqref="A1:E1"/>
      <selection pane="topRight" activeCell="J7" sqref="J7"/>
    </sheetView>
  </sheetViews>
  <sheetFormatPr baseColWidth="10" defaultRowHeight="15"/>
  <cols>
    <col min="1" max="2" width="22.42578125" customWidth="1"/>
    <col min="3" max="3" width="28.28515625" bestFit="1" customWidth="1"/>
    <col min="4" max="4" width="22.42578125" customWidth="1"/>
    <col min="5" max="5" width="28.28515625" bestFit="1" customWidth="1"/>
    <col min="6" max="6" width="21.7109375" bestFit="1" customWidth="1"/>
  </cols>
  <sheetData>
    <row r="1" spans="1:6" ht="24" thickBot="1">
      <c r="A1" s="261" t="s">
        <v>55</v>
      </c>
      <c r="B1" s="262"/>
      <c r="C1" s="262"/>
      <c r="D1" s="262"/>
      <c r="E1" s="263"/>
      <c r="F1" s="234"/>
    </row>
    <row r="3" spans="1:6" ht="15.75" thickBot="1"/>
    <row r="4" spans="1:6" ht="21.75" thickBot="1">
      <c r="A4" s="264" t="s">
        <v>126</v>
      </c>
      <c r="B4" s="265"/>
      <c r="C4" s="265"/>
      <c r="D4" s="265"/>
      <c r="E4" s="266"/>
      <c r="F4" s="211"/>
    </row>
    <row r="5" spans="1:6" ht="15.75" thickBot="1"/>
    <row r="6" spans="1:6" s="109" customFormat="1" ht="16.5" thickBot="1">
      <c r="A6" s="105" t="s">
        <v>15</v>
      </c>
      <c r="B6" s="106" t="s">
        <v>19</v>
      </c>
      <c r="C6" s="107" t="s">
        <v>51</v>
      </c>
      <c r="D6" s="108" t="s">
        <v>20</v>
      </c>
      <c r="E6" s="107" t="s">
        <v>51</v>
      </c>
    </row>
    <row r="7" spans="1:6" s="109" customFormat="1" ht="16.5" thickBot="1">
      <c r="A7" s="110"/>
      <c r="B7" s="111" t="s">
        <v>81</v>
      </c>
      <c r="C7" s="112" t="s">
        <v>21</v>
      </c>
      <c r="D7" s="112" t="s">
        <v>82</v>
      </c>
      <c r="E7" s="113" t="s">
        <v>21</v>
      </c>
    </row>
    <row r="8" spans="1:6" s="109" customFormat="1" ht="15.75">
      <c r="A8" s="114" t="s">
        <v>23</v>
      </c>
      <c r="B8" s="115">
        <v>31006</v>
      </c>
      <c r="C8" s="116">
        <v>1.2110331320385193E-2</v>
      </c>
      <c r="D8" s="115">
        <v>43162</v>
      </c>
      <c r="E8" s="116">
        <v>-2.8189309677128849E-2</v>
      </c>
    </row>
    <row r="9" spans="1:6" s="109" customFormat="1" ht="15.75">
      <c r="A9" s="114" t="s">
        <v>29</v>
      </c>
      <c r="B9" s="117">
        <v>60</v>
      </c>
      <c r="C9" s="118">
        <v>-0.11764705882352944</v>
      </c>
      <c r="D9" s="117">
        <v>147</v>
      </c>
      <c r="E9" s="118">
        <v>-0.29665071770334928</v>
      </c>
    </row>
    <row r="10" spans="1:6" s="109" customFormat="1" ht="17.25">
      <c r="A10" s="114" t="s">
        <v>28</v>
      </c>
      <c r="B10" s="117">
        <v>44</v>
      </c>
      <c r="C10" s="118">
        <v>-0.34328358208955223</v>
      </c>
      <c r="D10" s="117">
        <v>144</v>
      </c>
      <c r="E10" s="118">
        <v>-0.27272727272727271</v>
      </c>
      <c r="F10" s="4"/>
    </row>
    <row r="11" spans="1:6" s="109" customFormat="1" ht="16.5">
      <c r="A11" s="114" t="s">
        <v>27</v>
      </c>
      <c r="B11" s="117">
        <v>88</v>
      </c>
      <c r="C11" s="118">
        <v>2.3255813953488413E-2</v>
      </c>
      <c r="D11" s="117">
        <v>189</v>
      </c>
      <c r="E11" s="118">
        <v>-0.20920502092050208</v>
      </c>
      <c r="F11" s="1"/>
    </row>
    <row r="12" spans="1:6" s="109" customFormat="1" ht="15.75">
      <c r="A12" s="114" t="s">
        <v>25</v>
      </c>
      <c r="B12" s="117">
        <v>184</v>
      </c>
      <c r="C12" s="118">
        <v>-0.27272727272727271</v>
      </c>
      <c r="D12" s="117">
        <v>495</v>
      </c>
      <c r="E12" s="118">
        <v>-0.19381107491856675</v>
      </c>
      <c r="F12"/>
    </row>
    <row r="13" spans="1:6" s="109" customFormat="1" ht="15.75" customHeight="1">
      <c r="A13" s="114" t="s">
        <v>24</v>
      </c>
      <c r="B13" s="117">
        <v>303</v>
      </c>
      <c r="C13" s="118">
        <v>0.28936170212765955</v>
      </c>
      <c r="D13" s="117">
        <v>533</v>
      </c>
      <c r="E13" s="118">
        <v>0.3666666666666667</v>
      </c>
      <c r="F13" s="211"/>
    </row>
    <row r="14" spans="1:6" s="109" customFormat="1" ht="15.75">
      <c r="A14" s="114" t="s">
        <v>26</v>
      </c>
      <c r="B14" s="117">
        <v>415</v>
      </c>
      <c r="C14" s="118">
        <v>4.7979797979798011E-2</v>
      </c>
      <c r="D14" s="117">
        <v>775</v>
      </c>
      <c r="E14" s="118">
        <v>5.0135501355013545E-2</v>
      </c>
      <c r="F14"/>
    </row>
    <row r="15" spans="1:6" s="109" customFormat="1" ht="15.75">
      <c r="A15" s="114" t="s">
        <v>18</v>
      </c>
      <c r="B15" s="117">
        <v>1098</v>
      </c>
      <c r="C15" s="118">
        <v>0.47978436657681933</v>
      </c>
      <c r="D15" s="117">
        <v>1146</v>
      </c>
      <c r="E15" s="118">
        <v>0.49803921568627452</v>
      </c>
      <c r="F15"/>
    </row>
    <row r="16" spans="1:6" s="109" customFormat="1" ht="15.75">
      <c r="A16" s="114" t="s">
        <v>30</v>
      </c>
      <c r="B16" s="117">
        <v>1815</v>
      </c>
      <c r="C16" s="118">
        <v>-9.8199672667758087E-3</v>
      </c>
      <c r="D16" s="117">
        <v>2543</v>
      </c>
      <c r="E16" s="118">
        <v>-3.9289761994711014E-2</v>
      </c>
      <c r="F16"/>
    </row>
    <row r="17" spans="1:6" s="109" customFormat="1" ht="15.75">
      <c r="A17" s="121" t="s">
        <v>16</v>
      </c>
      <c r="B17" s="119">
        <f>SUM(B8:B16)</f>
        <v>35013</v>
      </c>
      <c r="C17" s="120">
        <v>2.0340958764388795E-2</v>
      </c>
      <c r="D17" s="119">
        <f>SUM(D8:D16)</f>
        <v>49134</v>
      </c>
      <c r="E17" s="120">
        <v>-2.1507945991157795E-2</v>
      </c>
      <c r="F17"/>
    </row>
    <row r="18" spans="1:6" s="109" customFormat="1" ht="16.5" thickBot="1">
      <c r="A18" s="122"/>
      <c r="B18" s="122"/>
      <c r="C18" s="122"/>
      <c r="D18" s="122"/>
      <c r="E18" s="122"/>
      <c r="F18"/>
    </row>
    <row r="19" spans="1:6" s="109" customFormat="1" ht="16.5" thickBot="1">
      <c r="A19" s="126"/>
      <c r="B19" s="267" t="s">
        <v>19</v>
      </c>
      <c r="C19" s="268"/>
      <c r="D19" s="268" t="s">
        <v>20</v>
      </c>
      <c r="E19" s="269"/>
      <c r="F19"/>
    </row>
    <row r="20" spans="1:6" s="109" customFormat="1" ht="16.5" thickBot="1">
      <c r="A20" s="123"/>
      <c r="B20" s="127" t="str">
        <f>B7</f>
        <v>Mai - Juillet 2018</v>
      </c>
      <c r="C20" s="128" t="s">
        <v>21</v>
      </c>
      <c r="D20" s="128" t="str">
        <f>D7</f>
        <v>Mai - Octobre 2018</v>
      </c>
      <c r="E20" s="129" t="s">
        <v>21</v>
      </c>
    </row>
    <row r="21" spans="1:6" s="109" customFormat="1" ht="15.75">
      <c r="A21" s="130" t="s">
        <v>17</v>
      </c>
      <c r="B21" s="115">
        <v>35013</v>
      </c>
      <c r="C21" s="116">
        <v>2.0340958764388795E-2</v>
      </c>
      <c r="D21" s="115">
        <v>49134</v>
      </c>
      <c r="E21" s="124">
        <v>-2.1507945991157795E-2</v>
      </c>
    </row>
    <row r="22" spans="1:6" s="109" customFormat="1" ht="15.75">
      <c r="A22" s="130" t="s">
        <v>18</v>
      </c>
      <c r="B22" s="117">
        <v>39022</v>
      </c>
      <c r="C22" s="118">
        <v>4.9705117309226665E-3</v>
      </c>
      <c r="D22" s="117">
        <v>53957</v>
      </c>
      <c r="E22" s="131">
        <v>-2.2642056260981369E-2</v>
      </c>
    </row>
    <row r="23" spans="1:6" ht="16.5" thickBot="1">
      <c r="A23" s="125" t="s">
        <v>16</v>
      </c>
      <c r="B23" s="132">
        <v>74035</v>
      </c>
      <c r="C23" s="133">
        <v>1.2181450289839191E-2</v>
      </c>
      <c r="D23" s="132">
        <v>103091</v>
      </c>
      <c r="E23" s="134">
        <v>-2.2101858263533836E-2</v>
      </c>
    </row>
    <row r="24" spans="1:6" ht="16.5">
      <c r="A24" s="1"/>
      <c r="B24" s="1"/>
      <c r="C24" s="1"/>
      <c r="D24" s="1"/>
      <c r="E24" s="1"/>
    </row>
    <row r="25" spans="1:6" ht="15.75" thickBot="1"/>
    <row r="26" spans="1:6" ht="21.75" thickBot="1">
      <c r="A26" s="264" t="s">
        <v>121</v>
      </c>
      <c r="B26" s="265"/>
      <c r="C26" s="265"/>
      <c r="D26" s="265"/>
      <c r="E26" s="266"/>
    </row>
    <row r="37" spans="6:6" ht="21">
      <c r="F37" s="208"/>
    </row>
    <row r="49" spans="1:5" ht="15.75" thickBot="1"/>
    <row r="50" spans="1:5" ht="21.75" thickBot="1">
      <c r="A50" s="264" t="s">
        <v>122</v>
      </c>
      <c r="B50" s="265"/>
      <c r="C50" s="265"/>
      <c r="D50" s="265"/>
      <c r="E50" s="266"/>
    </row>
  </sheetData>
  <mergeCells count="6">
    <mergeCell ref="A1:E1"/>
    <mergeCell ref="A50:E50"/>
    <mergeCell ref="A26:E26"/>
    <mergeCell ref="B19:C19"/>
    <mergeCell ref="D19:E19"/>
    <mergeCell ref="A4:E4"/>
  </mergeCells>
  <pageMargins left="0.19685039370078741" right="0.15748031496062992" top="0.2" bottom="2.42" header="0.17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VISITEURS</vt:lpstr>
      <vt:lpstr>TOURISTES-AGENCE</vt:lpstr>
      <vt:lpstr>CAP TRANS AERIEN</vt:lpstr>
      <vt:lpstr>PREV CT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bmarques</dc:creator>
  <cp:lastModifiedBy>bmarques</cp:lastModifiedBy>
  <cp:lastPrinted>2018-08-08T13:42:19Z</cp:lastPrinted>
  <dcterms:created xsi:type="dcterms:W3CDTF">2017-03-14T14:32:11Z</dcterms:created>
  <dcterms:modified xsi:type="dcterms:W3CDTF">2018-08-10T12:27:50Z</dcterms:modified>
</cp:coreProperties>
</file>